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295" windowHeight="5940" activeTab="0"/>
  </bookViews>
  <sheets>
    <sheet name="Foglio 1 - 2" sheetId="1" r:id="rId1"/>
    <sheet name="Foglio 3" sheetId="2" r:id="rId2"/>
  </sheets>
  <definedNames>
    <definedName name="_xlnm.Print_Area" localSheetId="0">'Foglio 1 - 2'!$B$2:$K$113</definedName>
    <definedName name="_xlnm.Print_Area" localSheetId="1">'Foglio 3'!$B$2:$K$56</definedName>
  </definedNames>
  <calcPr fullCalcOnLoad="1"/>
</workbook>
</file>

<file path=xl/comments1.xml><?xml version="1.0" encoding="utf-8"?>
<comments xmlns="http://schemas.openxmlformats.org/spreadsheetml/2006/main">
  <authors>
    <author>Sayuri Romei</author>
  </authors>
  <commentList>
    <comment ref="H52" authorId="0">
      <text>
        <r>
          <rPr>
            <b/>
            <sz val="8"/>
            <color indexed="12"/>
            <rFont val="Tahoma"/>
            <family val="2"/>
          </rPr>
          <t xml:space="preserve">La portata oraria consigliata è di almeno il doppio del volume dell'appartamento. </t>
        </r>
      </text>
    </comment>
  </commentList>
</comments>
</file>

<file path=xl/sharedStrings.xml><?xml version="1.0" encoding="utf-8"?>
<sst xmlns="http://schemas.openxmlformats.org/spreadsheetml/2006/main" count="64" uniqueCount="51">
  <si>
    <t>N° ricambi</t>
  </si>
  <si>
    <t xml:space="preserve">Cucina </t>
  </si>
  <si>
    <t>Soggiorno</t>
  </si>
  <si>
    <t>Volume</t>
  </si>
  <si>
    <t>Ambiente</t>
  </si>
  <si>
    <t>Corridoio</t>
  </si>
  <si>
    <t>Superficie</t>
  </si>
  <si>
    <t>Altezza</t>
  </si>
  <si>
    <t>Ripostiglio</t>
  </si>
  <si>
    <t>Totali</t>
  </si>
  <si>
    <t>all'ora</t>
  </si>
  <si>
    <t>ambienti</t>
  </si>
  <si>
    <t>Aria fresca</t>
  </si>
  <si>
    <t>mc/h</t>
  </si>
  <si>
    <t>mc</t>
  </si>
  <si>
    <t>mq</t>
  </si>
  <si>
    <t>Tabella  A</t>
  </si>
  <si>
    <t>Portata in aspirazione mc/h</t>
  </si>
  <si>
    <t>Diametro del foro cm</t>
  </si>
  <si>
    <t>Foro</t>
  </si>
  <si>
    <t>cmq</t>
  </si>
  <si>
    <t>diametro</t>
  </si>
  <si>
    <t>-</t>
  </si>
  <si>
    <t>Persone abitualmente presenti nell'appartamento:</t>
  </si>
  <si>
    <t>bambini:</t>
  </si>
  <si>
    <t>adulti:</t>
  </si>
  <si>
    <t>Salotto</t>
  </si>
  <si>
    <t xml:space="preserve">Foro </t>
  </si>
  <si>
    <t>Fori alternativi</t>
  </si>
  <si>
    <t>n° 2 da cmq</t>
  </si>
  <si>
    <r>
      <t>con</t>
    </r>
    <r>
      <rPr>
        <i/>
        <sz val="10"/>
        <rFont val="Symbol"/>
        <family val="1"/>
      </rPr>
      <t xml:space="preserve"> f </t>
    </r>
    <r>
      <rPr>
        <sz val="9"/>
        <rFont val="Arial"/>
        <family val="2"/>
      </rPr>
      <t>da</t>
    </r>
  </si>
  <si>
    <t>N° di ricambi d'aria/h necessario. N°ric./h =</t>
  </si>
  <si>
    <t>dovuto alla ventilazione forzata. N°ric./h =</t>
  </si>
  <si>
    <t>N° di ricambi d'aria/h medio della cucina</t>
  </si>
  <si>
    <t>N° di ricambi d'aria/h massimo possibile dell'appartamento,</t>
  </si>
  <si>
    <t>Bagno n° 2</t>
  </si>
  <si>
    <t>Ingresso</t>
  </si>
  <si>
    <t>Bagno n° 1</t>
  </si>
  <si>
    <r>
      <t>Camera n° 1</t>
    </r>
    <r>
      <rPr>
        <sz val="8"/>
        <rFont val="Arial"/>
        <family val="2"/>
      </rPr>
      <t xml:space="preserve"> (due adulti)</t>
    </r>
  </si>
  <si>
    <t>N° di ricambi d'aria indispensabile notturno</t>
  </si>
  <si>
    <t>pari a mc/h</t>
  </si>
  <si>
    <r>
      <t xml:space="preserve">Camera n° 2 </t>
    </r>
    <r>
      <rPr>
        <sz val="8"/>
        <rFont val="Arial"/>
        <family val="2"/>
      </rPr>
      <t>(due adulti)</t>
    </r>
  </si>
  <si>
    <r>
      <t xml:space="preserve">Camera n° 3 </t>
    </r>
    <r>
      <rPr>
        <sz val="8"/>
        <rFont val="Arial"/>
        <family val="2"/>
      </rPr>
      <t>(1 adulto)</t>
    </r>
  </si>
  <si>
    <r>
      <t>Camera n° 4</t>
    </r>
    <r>
      <rPr>
        <sz val="8"/>
        <rFont val="Arial"/>
        <family val="2"/>
      </rPr>
      <t xml:space="preserve"> (1 bambino)</t>
    </r>
  </si>
  <si>
    <r>
      <t>Camera n° 5</t>
    </r>
    <r>
      <rPr>
        <sz val="8"/>
        <rFont val="Arial"/>
        <family val="2"/>
      </rPr>
      <t xml:space="preserve"> (2 bambini)</t>
    </r>
  </si>
  <si>
    <t>dovuto alla sola ventilazione forzata. N° ric./h =</t>
  </si>
  <si>
    <t>Portata minima della ventola mc/h =</t>
  </si>
  <si>
    <t>Caratteristiche della ventola</t>
  </si>
  <si>
    <r>
      <t>Superficie del foro di uscita dell'aria (</t>
    </r>
    <r>
      <rPr>
        <i/>
        <sz val="10"/>
        <rFont val="Symbol"/>
        <family val="1"/>
      </rPr>
      <t xml:space="preserve">f </t>
    </r>
    <r>
      <rPr>
        <sz val="10"/>
        <rFont val="Arial"/>
        <family val="2"/>
      </rPr>
      <t>della ventola) = cmq</t>
    </r>
  </si>
  <si>
    <r>
      <t>Superficie complessiva dei fori d'ingresso dell'aria</t>
    </r>
    <r>
      <rPr>
        <sz val="10"/>
        <rFont val="Arial"/>
        <family val="2"/>
      </rPr>
      <t xml:space="preserve"> = cmq</t>
    </r>
  </si>
  <si>
    <t>Tabella  B - fori per l'ingresso dell'aria.</t>
  </si>
</sst>
</file>

<file path=xl/styles.xml><?xml version="1.0" encoding="utf-8"?>
<styleSheet xmlns="http://schemas.openxmlformats.org/spreadsheetml/2006/main">
  <numFmts count="1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000"/>
    <numFmt numFmtId="172" formatCode="0.00000"/>
    <numFmt numFmtId="173" formatCode="0.0000"/>
    <numFmt numFmtId="174" formatCode="0.000"/>
  </numFmts>
  <fonts count="22">
    <font>
      <sz val="10"/>
      <name val="Arial"/>
      <family val="0"/>
    </font>
    <font>
      <sz val="10"/>
      <name val="Comic Sans MS"/>
      <family val="4"/>
    </font>
    <font>
      <sz val="8"/>
      <name val="Arial"/>
      <family val="2"/>
    </font>
    <font>
      <i/>
      <sz val="8"/>
      <name val="Arial"/>
      <family val="2"/>
    </font>
    <font>
      <i/>
      <sz val="10"/>
      <name val="Symbol"/>
      <family val="1"/>
    </font>
    <font>
      <sz val="9"/>
      <name val="Arial"/>
      <family val="2"/>
    </font>
    <font>
      <sz val="7"/>
      <name val="Arial"/>
      <family val="2"/>
    </font>
    <font>
      <sz val="8"/>
      <color indexed="12"/>
      <name val="Arial"/>
      <family val="2"/>
    </font>
    <font>
      <sz val="8"/>
      <color indexed="21"/>
      <name val="Arial"/>
      <family val="2"/>
    </font>
    <font>
      <sz val="9"/>
      <color indexed="12"/>
      <name val="Arial"/>
      <family val="2"/>
    </font>
    <font>
      <b/>
      <sz val="10"/>
      <color indexed="12"/>
      <name val="Arial"/>
      <family val="2"/>
    </font>
    <font>
      <sz val="10"/>
      <color indexed="12"/>
      <name val="Arial"/>
      <family val="2"/>
    </font>
    <font>
      <b/>
      <sz val="10"/>
      <color indexed="21"/>
      <name val="Arial"/>
      <family val="2"/>
    </font>
    <font>
      <sz val="8"/>
      <name val="Comic Sans MS"/>
      <family val="4"/>
    </font>
    <font>
      <sz val="10"/>
      <color indexed="62"/>
      <name val="Arial"/>
      <family val="2"/>
    </font>
    <font>
      <u val="single"/>
      <sz val="10"/>
      <color indexed="12"/>
      <name val="Arial"/>
      <family val="0"/>
    </font>
    <font>
      <u val="single"/>
      <sz val="10"/>
      <color indexed="36"/>
      <name val="Arial"/>
      <family val="0"/>
    </font>
    <font>
      <b/>
      <sz val="10"/>
      <name val="Arial"/>
      <family val="2"/>
    </font>
    <font>
      <b/>
      <sz val="10"/>
      <color indexed="17"/>
      <name val="Arial"/>
      <family val="2"/>
    </font>
    <font>
      <b/>
      <sz val="8"/>
      <color indexed="12"/>
      <name val="Tahoma"/>
      <family val="2"/>
    </font>
    <font>
      <b/>
      <sz val="9"/>
      <name val="Arial"/>
      <family val="2"/>
    </font>
    <font>
      <b/>
      <sz val="8"/>
      <name val="Arial"/>
      <family val="2"/>
    </font>
  </fonts>
  <fills count="7">
    <fill>
      <patternFill/>
    </fill>
    <fill>
      <patternFill patternType="gray125"/>
    </fill>
    <fill>
      <patternFill patternType="solid">
        <fgColor indexed="58"/>
        <bgColor indexed="64"/>
      </patternFill>
    </fill>
    <fill>
      <patternFill patternType="solid">
        <fgColor indexed="43"/>
        <bgColor indexed="64"/>
      </patternFill>
    </fill>
    <fill>
      <patternFill patternType="mediumGray">
        <fgColor indexed="41"/>
        <bgColor indexed="9"/>
      </patternFill>
    </fill>
    <fill>
      <patternFill patternType="mediumGray">
        <fgColor indexed="27"/>
      </patternFill>
    </fill>
    <fill>
      <patternFill patternType="mediumGray">
        <fgColor indexed="9"/>
        <bgColor indexed="13"/>
      </patternFill>
    </fill>
  </fills>
  <borders count="24">
    <border>
      <left/>
      <right/>
      <top/>
      <bottom/>
      <diagonal/>
    </border>
    <border>
      <left>
        <color indexed="63"/>
      </left>
      <right>
        <color indexed="63"/>
      </right>
      <top>
        <color indexed="63"/>
      </top>
      <bottom style="dashDot">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color indexed="63"/>
      </right>
      <top style="dashDot">
        <color indexed="12"/>
      </top>
      <bottom style="dashDot">
        <color indexed="12"/>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dashDot">
        <color indexed="12"/>
      </bottom>
    </border>
    <border>
      <left>
        <color indexed="63"/>
      </left>
      <right style="thin">
        <color indexed="12"/>
      </right>
      <top>
        <color indexed="63"/>
      </top>
      <bottom style="dashDot">
        <color indexed="12"/>
      </bottom>
    </border>
    <border>
      <left style="thin">
        <color indexed="12"/>
      </left>
      <right>
        <color indexed="63"/>
      </right>
      <top style="dashDot">
        <color indexed="12"/>
      </top>
      <bottom style="dashDot">
        <color indexed="12"/>
      </bottom>
    </border>
    <border>
      <left>
        <color indexed="63"/>
      </left>
      <right style="thin">
        <color indexed="12"/>
      </right>
      <top style="dashDot">
        <color indexed="12"/>
      </top>
      <bottom style="dashDot">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21"/>
      </left>
      <right>
        <color indexed="63"/>
      </right>
      <top>
        <color indexed="63"/>
      </top>
      <bottom style="thin">
        <color indexed="21"/>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thin">
        <color indexed="12"/>
      </left>
      <right>
        <color indexed="63"/>
      </right>
      <top style="dashDot">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0" fillId="0" borderId="0" xfId="0" applyFill="1" applyBorder="1" applyAlignment="1">
      <alignment/>
    </xf>
    <xf numFmtId="0" fontId="12" fillId="0" borderId="0" xfId="0" applyFont="1" applyBorder="1" applyAlignment="1" applyProtection="1">
      <alignment horizontal="left"/>
      <protection locked="0"/>
    </xf>
    <xf numFmtId="170" fontId="12" fillId="0" borderId="0" xfId="0" applyNumberFormat="1" applyFont="1" applyBorder="1" applyAlignment="1" applyProtection="1">
      <alignment horizontal="center"/>
      <protection locked="0"/>
    </xf>
    <xf numFmtId="170" fontId="12" fillId="0" borderId="1" xfId="0" applyNumberFormat="1" applyFont="1" applyBorder="1" applyAlignment="1" applyProtection="1">
      <alignment horizontal="center"/>
      <protection locked="0"/>
    </xf>
    <xf numFmtId="0" fontId="0" fillId="2" borderId="0" xfId="0" applyFill="1" applyAlignment="1">
      <alignment/>
    </xf>
    <xf numFmtId="170" fontId="12" fillId="0" borderId="2" xfId="0" applyNumberFormat="1" applyFont="1" applyBorder="1" applyAlignment="1" applyProtection="1">
      <alignment horizontal="center"/>
      <protection locked="0"/>
    </xf>
    <xf numFmtId="170" fontId="12" fillId="0" borderId="3" xfId="0" applyNumberFormat="1" applyFont="1" applyBorder="1" applyAlignment="1" applyProtection="1">
      <alignment horizontal="center"/>
      <protection locked="0"/>
    </xf>
    <xf numFmtId="170" fontId="12" fillId="0" borderId="4" xfId="0" applyNumberFormat="1" applyFont="1" applyBorder="1" applyAlignment="1" applyProtection="1">
      <alignment horizontal="center"/>
      <protection locked="0"/>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2" borderId="0" xfId="0" applyFill="1" applyAlignment="1" applyProtection="1">
      <alignment/>
      <protection/>
    </xf>
    <xf numFmtId="0" fontId="0" fillId="0" borderId="8" xfId="0" applyBorder="1" applyAlignment="1" applyProtection="1">
      <alignment/>
      <protection/>
    </xf>
    <xf numFmtId="0" fontId="0" fillId="0" borderId="0" xfId="0" applyBorder="1" applyAlignment="1" applyProtection="1">
      <alignment/>
      <protection/>
    </xf>
    <xf numFmtId="0" fontId="0" fillId="0" borderId="9" xfId="0" applyBorder="1"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3" borderId="0" xfId="0" applyFont="1" applyFill="1" applyBorder="1" applyAlignment="1" applyProtection="1">
      <alignment horizontal="left"/>
      <protection/>
    </xf>
    <xf numFmtId="0" fontId="0" fillId="3"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2" xfId="0" applyFont="1" applyBorder="1" applyAlignment="1" applyProtection="1">
      <alignment horizontal="center"/>
      <protection/>
    </xf>
    <xf numFmtId="170" fontId="14" fillId="0" borderId="2" xfId="0" applyNumberFormat="1" applyFont="1" applyFill="1" applyBorder="1" applyAlignment="1" applyProtection="1">
      <alignment horizontal="center"/>
      <protection/>
    </xf>
    <xf numFmtId="1" fontId="14" fillId="0" borderId="11" xfId="0" applyNumberFormat="1" applyFont="1" applyFill="1" applyBorder="1" applyAlignment="1" applyProtection="1">
      <alignment horizontal="center"/>
      <protection/>
    </xf>
    <xf numFmtId="0" fontId="0" fillId="0" borderId="12" xfId="0" applyFont="1" applyBorder="1" applyAlignment="1" applyProtection="1">
      <alignment horizontal="left"/>
      <protection/>
    </xf>
    <xf numFmtId="0" fontId="0" fillId="0" borderId="1" xfId="0" applyFont="1" applyBorder="1" applyAlignment="1" applyProtection="1">
      <alignment horizontal="left"/>
      <protection/>
    </xf>
    <xf numFmtId="0" fontId="0" fillId="0" borderId="1" xfId="0" applyFont="1" applyBorder="1" applyAlignment="1" applyProtection="1">
      <alignment horizontal="center"/>
      <protection/>
    </xf>
    <xf numFmtId="170" fontId="14" fillId="0" borderId="1" xfId="0" applyNumberFormat="1" applyFont="1" applyFill="1" applyBorder="1" applyAlignment="1" applyProtection="1">
      <alignment horizontal="center"/>
      <protection/>
    </xf>
    <xf numFmtId="1" fontId="14" fillId="0" borderId="13" xfId="0" applyNumberFormat="1" applyFont="1" applyFill="1" applyBorder="1" applyAlignment="1" applyProtection="1">
      <alignment horizontal="center"/>
      <protection/>
    </xf>
    <xf numFmtId="0" fontId="0" fillId="0" borderId="14" xfId="0" applyFont="1" applyBorder="1" applyAlignment="1" applyProtection="1">
      <alignment horizontal="left"/>
      <protection/>
    </xf>
    <xf numFmtId="0" fontId="0" fillId="0" borderId="4" xfId="0" applyFont="1" applyBorder="1" applyAlignment="1" applyProtection="1">
      <alignment horizontal="left"/>
      <protection/>
    </xf>
    <xf numFmtId="0" fontId="0" fillId="0" borderId="4" xfId="0" applyFont="1" applyBorder="1" applyAlignment="1" applyProtection="1">
      <alignment horizontal="center"/>
      <protection/>
    </xf>
    <xf numFmtId="170" fontId="14" fillId="0" borderId="4" xfId="0" applyNumberFormat="1" applyFont="1" applyFill="1" applyBorder="1" applyAlignment="1" applyProtection="1">
      <alignment horizontal="center"/>
      <protection/>
    </xf>
    <xf numFmtId="170" fontId="14" fillId="0" borderId="4" xfId="0" applyNumberFormat="1" applyFont="1" applyFill="1" applyBorder="1" applyAlignment="1" applyProtection="1" quotePrefix="1">
      <alignment horizontal="center"/>
      <protection/>
    </xf>
    <xf numFmtId="1" fontId="14" fillId="0" borderId="15" xfId="0" applyNumberFormat="1" applyFont="1" applyFill="1" applyBorder="1" applyAlignment="1" applyProtection="1" quotePrefix="1">
      <alignment horizontal="center"/>
      <protection/>
    </xf>
    <xf numFmtId="0" fontId="0" fillId="0" borderId="16" xfId="0" applyFont="1" applyBorder="1" applyAlignment="1" applyProtection="1">
      <alignment horizontal="left"/>
      <protection/>
    </xf>
    <xf numFmtId="170" fontId="14" fillId="0" borderId="0" xfId="0" applyNumberFormat="1" applyFont="1" applyFill="1" applyBorder="1" applyAlignment="1" applyProtection="1">
      <alignment horizontal="center"/>
      <protection/>
    </xf>
    <xf numFmtId="1" fontId="14" fillId="0" borderId="17" xfId="0" applyNumberFormat="1" applyFont="1" applyFill="1" applyBorder="1" applyAlignment="1" applyProtection="1">
      <alignment horizontal="center"/>
      <protection/>
    </xf>
    <xf numFmtId="0" fontId="0" fillId="0" borderId="16"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8" xfId="0" applyFont="1" applyBorder="1" applyAlignment="1" applyProtection="1">
      <alignment horizontal="left"/>
      <protection/>
    </xf>
    <xf numFmtId="0" fontId="0" fillId="0" borderId="3" xfId="0" applyFont="1" applyBorder="1" applyAlignment="1" applyProtection="1">
      <alignment horizontal="left"/>
      <protection/>
    </xf>
    <xf numFmtId="0" fontId="0" fillId="0" borderId="3" xfId="0" applyFont="1" applyBorder="1" applyAlignment="1" applyProtection="1">
      <alignment/>
      <protection/>
    </xf>
    <xf numFmtId="170" fontId="14" fillId="0" borderId="3" xfId="0" applyNumberFormat="1" applyFont="1" applyFill="1" applyBorder="1" applyAlignment="1" applyProtection="1">
      <alignment horizontal="center"/>
      <protection/>
    </xf>
    <xf numFmtId="170" fontId="14" fillId="0" borderId="3" xfId="0" applyNumberFormat="1" applyFont="1" applyBorder="1" applyAlignment="1" applyProtection="1">
      <alignment horizontal="center"/>
      <protection/>
    </xf>
    <xf numFmtId="1" fontId="14" fillId="0" borderId="19" xfId="0" applyNumberFormat="1" applyFont="1" applyFill="1" applyBorder="1" applyAlignment="1" applyProtection="1">
      <alignment horizontal="center"/>
      <protection/>
    </xf>
    <xf numFmtId="170" fontId="11" fillId="0" borderId="0" xfId="0" applyNumberFormat="1" applyFont="1" applyFill="1" applyBorder="1" applyAlignment="1" applyProtection="1">
      <alignment horizontal="right"/>
      <protection/>
    </xf>
    <xf numFmtId="170" fontId="10" fillId="0" borderId="0" xfId="0" applyNumberFormat="1" applyFont="1" applyBorder="1" applyAlignment="1" applyProtection="1">
      <alignment horizontal="left"/>
      <protection/>
    </xf>
    <xf numFmtId="0" fontId="0" fillId="2" borderId="0" xfId="0" applyFill="1" applyBorder="1" applyAlignment="1" applyProtection="1">
      <alignment/>
      <protection/>
    </xf>
    <xf numFmtId="0" fontId="0" fillId="2" borderId="0" xfId="0" applyFill="1" applyBorder="1" applyAlignment="1" applyProtection="1">
      <alignment horizontal="left"/>
      <protection/>
    </xf>
    <xf numFmtId="0" fontId="0" fillId="2" borderId="0" xfId="0" applyFill="1" applyBorder="1" applyAlignment="1" applyProtection="1">
      <alignment horizontal="center"/>
      <protection/>
    </xf>
    <xf numFmtId="0" fontId="0" fillId="0" borderId="0" xfId="0" applyFill="1" applyBorder="1" applyAlignment="1" applyProtection="1">
      <alignment/>
      <protection/>
    </xf>
    <xf numFmtId="1" fontId="0" fillId="2" borderId="0" xfId="0" applyNumberFormat="1" applyFill="1" applyBorder="1" applyAlignment="1" applyProtection="1">
      <alignment horizontal="lef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protection/>
    </xf>
    <xf numFmtId="0" fontId="0" fillId="4" borderId="0" xfId="0" applyFill="1" applyBorder="1" applyAlignment="1" applyProtection="1">
      <alignment/>
      <protection/>
    </xf>
    <xf numFmtId="0" fontId="11" fillId="4" borderId="0" xfId="0" applyFont="1" applyFill="1" applyBorder="1" applyAlignment="1" applyProtection="1">
      <alignment horizontal="right"/>
      <protection/>
    </xf>
    <xf numFmtId="2" fontId="10" fillId="4" borderId="0" xfId="0" applyNumberFormat="1" applyFont="1" applyFill="1" applyBorder="1" applyAlignment="1" applyProtection="1">
      <alignment horizontal="left"/>
      <protection/>
    </xf>
    <xf numFmtId="1" fontId="10" fillId="4" borderId="0" xfId="0" applyNumberFormat="1" applyFont="1" applyFill="1" applyBorder="1" applyAlignment="1" applyProtection="1">
      <alignment horizontal="left"/>
      <protection/>
    </xf>
    <xf numFmtId="0" fontId="0" fillId="0" borderId="9" xfId="0" applyFont="1" applyBorder="1" applyAlignment="1" applyProtection="1">
      <alignment/>
      <protection/>
    </xf>
    <xf numFmtId="0" fontId="0" fillId="4" borderId="0" xfId="0" applyFont="1" applyFill="1" applyBorder="1" applyAlignment="1" applyProtection="1">
      <alignment/>
      <protection/>
    </xf>
    <xf numFmtId="170" fontId="2" fillId="2" borderId="0" xfId="0" applyNumberFormat="1" applyFont="1" applyFill="1" applyBorder="1" applyAlignment="1" applyProtection="1">
      <alignment horizontal="center"/>
      <protection/>
    </xf>
    <xf numFmtId="0" fontId="0" fillId="0" borderId="8" xfId="0" applyFill="1" applyBorder="1" applyAlignment="1" applyProtection="1">
      <alignment/>
      <protection/>
    </xf>
    <xf numFmtId="0" fontId="0" fillId="0" borderId="9" xfId="0" applyFill="1" applyBorder="1" applyAlignment="1" applyProtection="1">
      <alignment/>
      <protection/>
    </xf>
    <xf numFmtId="0" fontId="11" fillId="2" borderId="0" xfId="0" applyFont="1" applyFill="1" applyBorder="1" applyAlignment="1" applyProtection="1">
      <alignment horizontal="right"/>
      <protection/>
    </xf>
    <xf numFmtId="0" fontId="0" fillId="5" borderId="0" xfId="0" applyFill="1" applyBorder="1" applyAlignment="1" applyProtection="1">
      <alignment/>
      <protection/>
    </xf>
    <xf numFmtId="0" fontId="0" fillId="5" borderId="0" xfId="0" applyFont="1" applyFill="1" applyBorder="1" applyAlignment="1" applyProtection="1">
      <alignment horizontal="right"/>
      <protection/>
    </xf>
    <xf numFmtId="1" fontId="10" fillId="5" borderId="0" xfId="0" applyNumberFormat="1" applyFont="1" applyFill="1" applyBorder="1" applyAlignment="1" applyProtection="1">
      <alignment horizontal="left"/>
      <protection/>
    </xf>
    <xf numFmtId="0" fontId="0" fillId="3" borderId="0" xfId="0" applyFill="1" applyBorder="1" applyAlignment="1" applyProtection="1">
      <alignment/>
      <protection/>
    </xf>
    <xf numFmtId="0" fontId="0" fillId="3" borderId="0" xfId="0" applyFill="1" applyBorder="1" applyAlignment="1" applyProtection="1">
      <alignment horizontal="left"/>
      <protection/>
    </xf>
    <xf numFmtId="0" fontId="0" fillId="3" borderId="0" xfId="0"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0" fillId="0" borderId="23" xfId="0" applyFont="1" applyBorder="1" applyAlignment="1" applyProtection="1">
      <alignment horizontal="left"/>
      <protection/>
    </xf>
    <xf numFmtId="0" fontId="0" fillId="0" borderId="1" xfId="0" applyFont="1" applyBorder="1" applyAlignment="1" applyProtection="1">
      <alignment/>
      <protection/>
    </xf>
    <xf numFmtId="0" fontId="0" fillId="0" borderId="0" xfId="0" applyFont="1" applyFill="1" applyBorder="1" applyAlignment="1" applyProtection="1">
      <alignment/>
      <protection/>
    </xf>
    <xf numFmtId="170" fontId="11" fillId="0" borderId="0" xfId="0" applyNumberFormat="1" applyFont="1" applyBorder="1" applyAlignment="1" applyProtection="1">
      <alignment horizontal="left"/>
      <protection/>
    </xf>
    <xf numFmtId="170" fontId="11" fillId="0" borderId="0" xfId="0" applyNumberFormat="1" applyFont="1" applyFill="1" applyBorder="1" applyAlignment="1" applyProtection="1">
      <alignment horizontal="left"/>
      <protection/>
    </xf>
    <xf numFmtId="0" fontId="2" fillId="2" borderId="0" xfId="0" applyFont="1" applyFill="1" applyBorder="1" applyAlignment="1" applyProtection="1">
      <alignment horizontal="center"/>
      <protection/>
    </xf>
    <xf numFmtId="0" fontId="0" fillId="2" borderId="0" xfId="0" applyFont="1" applyFill="1" applyAlignment="1" applyProtection="1">
      <alignment/>
      <protection/>
    </xf>
    <xf numFmtId="0" fontId="0" fillId="2" borderId="0" xfId="0" applyFill="1" applyAlignment="1" applyProtection="1">
      <alignment horizontal="left"/>
      <protection/>
    </xf>
    <xf numFmtId="0" fontId="5" fillId="2" borderId="0" xfId="0" applyFont="1" applyFill="1" applyBorder="1" applyAlignment="1" applyProtection="1">
      <alignment horizontal="left"/>
      <protection/>
    </xf>
    <xf numFmtId="0" fontId="5" fillId="2" borderId="0" xfId="0" applyFont="1" applyFill="1" applyBorder="1" applyAlignment="1" applyProtection="1">
      <alignment horizontal="center"/>
      <protection/>
    </xf>
    <xf numFmtId="0" fontId="5" fillId="2" borderId="0" xfId="0" applyFont="1" applyFill="1" applyAlignment="1" applyProtection="1">
      <alignment horizontal="center"/>
      <protection/>
    </xf>
    <xf numFmtId="0" fontId="6" fillId="2" borderId="0" xfId="0" applyFont="1" applyFill="1" applyAlignment="1" applyProtection="1">
      <alignment horizontal="center"/>
      <protection/>
    </xf>
    <xf numFmtId="0" fontId="2" fillId="2" borderId="0" xfId="0" applyFont="1" applyFill="1" applyBorder="1" applyAlignment="1" applyProtection="1">
      <alignment horizontal="left"/>
      <protection/>
    </xf>
    <xf numFmtId="1" fontId="2" fillId="2" borderId="0" xfId="0" applyNumberFormat="1" applyFont="1" applyFill="1" applyBorder="1" applyAlignment="1" applyProtection="1">
      <alignment horizontal="center"/>
      <protection/>
    </xf>
    <xf numFmtId="0" fontId="2" fillId="2" borderId="0" xfId="0" applyFont="1" applyFill="1" applyBorder="1" applyAlignment="1" applyProtection="1" quotePrefix="1">
      <alignment horizontal="center"/>
      <protection/>
    </xf>
    <xf numFmtId="0" fontId="2" fillId="2" borderId="0" xfId="0" applyFont="1" applyFill="1" applyAlignment="1" applyProtection="1">
      <alignment horizontal="center"/>
      <protection/>
    </xf>
    <xf numFmtId="170" fontId="8" fillId="2" borderId="0" xfId="0" applyNumberFormat="1" applyFont="1" applyFill="1" applyBorder="1" applyAlignment="1" applyProtection="1">
      <alignment horizontal="center"/>
      <protection/>
    </xf>
    <xf numFmtId="170" fontId="7" fillId="2" borderId="0" xfId="0" applyNumberFormat="1" applyFont="1" applyFill="1" applyBorder="1" applyAlignment="1" applyProtection="1">
      <alignment horizontal="right"/>
      <protection/>
    </xf>
    <xf numFmtId="0" fontId="9" fillId="2" borderId="0" xfId="0" applyFont="1" applyFill="1" applyAlignment="1" applyProtection="1">
      <alignment horizontal="left"/>
      <protection/>
    </xf>
    <xf numFmtId="1" fontId="0" fillId="2" borderId="0" xfId="0" applyNumberFormat="1" applyFill="1" applyAlignment="1" applyProtection="1">
      <alignment horizontal="left"/>
      <protection/>
    </xf>
    <xf numFmtId="0" fontId="0" fillId="2" borderId="0" xfId="0" applyFill="1" applyBorder="1" applyAlignment="1" applyProtection="1">
      <alignment horizontal="right"/>
      <protection/>
    </xf>
    <xf numFmtId="0" fontId="2" fillId="2" borderId="0" xfId="0" applyFont="1" applyFill="1" applyBorder="1" applyAlignment="1" applyProtection="1">
      <alignment/>
      <protection/>
    </xf>
    <xf numFmtId="0" fontId="18" fillId="0" borderId="0" xfId="0" applyFont="1" applyBorder="1" applyAlignment="1" applyProtection="1">
      <alignment horizontal="left"/>
      <protection locked="0"/>
    </xf>
    <xf numFmtId="0" fontId="0" fillId="0" borderId="2" xfId="0" applyFont="1" applyBorder="1" applyAlignment="1" applyProtection="1">
      <alignment/>
      <protection/>
    </xf>
    <xf numFmtId="0" fontId="2" fillId="0" borderId="2" xfId="0" applyFont="1" applyBorder="1" applyAlignment="1" applyProtection="1">
      <alignment horizontal="center"/>
      <protection/>
    </xf>
    <xf numFmtId="1" fontId="2" fillId="0" borderId="2" xfId="0" applyNumberFormat="1" applyFont="1" applyFill="1" applyBorder="1" applyAlignment="1" applyProtection="1">
      <alignment horizontal="center"/>
      <protection/>
    </xf>
    <xf numFmtId="1" fontId="5" fillId="0" borderId="2" xfId="0" applyNumberFormat="1" applyFont="1" applyBorder="1" applyAlignment="1" applyProtection="1">
      <alignment horizontal="center"/>
      <protection/>
    </xf>
    <xf numFmtId="1" fontId="2" fillId="0" borderId="11" xfId="0" applyNumberFormat="1" applyFont="1" applyFill="1" applyBorder="1" applyAlignment="1" applyProtection="1">
      <alignment horizontal="center"/>
      <protection/>
    </xf>
    <xf numFmtId="0" fontId="2" fillId="0" borderId="0" xfId="0" applyFont="1" applyBorder="1" applyAlignment="1" applyProtection="1">
      <alignment horizontal="center"/>
      <protection/>
    </xf>
    <xf numFmtId="1" fontId="2" fillId="0" borderId="0" xfId="0" applyNumberFormat="1" applyFont="1" applyFill="1" applyBorder="1" applyAlignment="1" applyProtection="1">
      <alignment horizontal="center"/>
      <protection/>
    </xf>
    <xf numFmtId="1" fontId="5" fillId="0" borderId="0" xfId="0" applyNumberFormat="1" applyFont="1" applyBorder="1" applyAlignment="1" applyProtection="1">
      <alignment horizontal="center"/>
      <protection/>
    </xf>
    <xf numFmtId="1" fontId="2" fillId="0" borderId="17" xfId="0" applyNumberFormat="1" applyFont="1" applyFill="1" applyBorder="1" applyAlignment="1" applyProtection="1">
      <alignment horizontal="center"/>
      <protection/>
    </xf>
    <xf numFmtId="0" fontId="2" fillId="0" borderId="1" xfId="0" applyFont="1" applyBorder="1" applyAlignment="1" applyProtection="1" quotePrefix="1">
      <alignment horizontal="center"/>
      <protection/>
    </xf>
    <xf numFmtId="0" fontId="17" fillId="0" borderId="1" xfId="0" applyFont="1" applyBorder="1" applyAlignment="1" applyProtection="1" quotePrefix="1">
      <alignment horizontal="center"/>
      <protection/>
    </xf>
    <xf numFmtId="0" fontId="20" fillId="0" borderId="1" xfId="0" applyFont="1" applyBorder="1" applyAlignment="1" applyProtection="1" quotePrefix="1">
      <alignment horizontal="center"/>
      <protection/>
    </xf>
    <xf numFmtId="0" fontId="21" fillId="0" borderId="13" xfId="0" applyFont="1" applyBorder="1" applyAlignment="1" applyProtection="1" quotePrefix="1">
      <alignment horizontal="center"/>
      <protection/>
    </xf>
    <xf numFmtId="0" fontId="2" fillId="0" borderId="1" xfId="0" applyFont="1" applyBorder="1" applyAlignment="1" applyProtection="1">
      <alignment horizontal="center"/>
      <protection/>
    </xf>
    <xf numFmtId="1" fontId="2" fillId="0" borderId="1" xfId="0" applyNumberFormat="1" applyFont="1" applyFill="1" applyBorder="1" applyAlignment="1" applyProtection="1">
      <alignment horizontal="center"/>
      <protection/>
    </xf>
    <xf numFmtId="1" fontId="5" fillId="0" borderId="1" xfId="0" applyNumberFormat="1" applyFont="1" applyBorder="1" applyAlignment="1" applyProtection="1">
      <alignment horizontal="center"/>
      <protection/>
    </xf>
    <xf numFmtId="1" fontId="2" fillId="0" borderId="13" xfId="0" applyNumberFormat="1" applyFont="1" applyFill="1" applyBorder="1" applyAlignment="1" applyProtection="1">
      <alignment horizontal="center"/>
      <protection/>
    </xf>
    <xf numFmtId="0" fontId="2" fillId="0" borderId="3" xfId="0" applyFont="1" applyBorder="1" applyAlignment="1" applyProtection="1">
      <alignment horizontal="center"/>
      <protection/>
    </xf>
    <xf numFmtId="1" fontId="2" fillId="0" borderId="3" xfId="0" applyNumberFormat="1" applyFont="1" applyFill="1" applyBorder="1" applyAlignment="1" applyProtection="1">
      <alignment horizontal="center"/>
      <protection/>
    </xf>
    <xf numFmtId="1" fontId="5" fillId="0" borderId="3" xfId="0" applyNumberFormat="1" applyFont="1" applyBorder="1" applyAlignment="1" applyProtection="1">
      <alignment horizontal="center"/>
      <protection/>
    </xf>
    <xf numFmtId="1" fontId="2" fillId="0" borderId="19" xfId="0" applyNumberFormat="1" applyFont="1" applyFill="1" applyBorder="1" applyAlignment="1" applyProtection="1">
      <alignment horizontal="center"/>
      <protection/>
    </xf>
    <xf numFmtId="170" fontId="0" fillId="0" borderId="0" xfId="0" applyNumberFormat="1" applyFont="1" applyBorder="1" applyAlignment="1" applyProtection="1">
      <alignment horizontal="center"/>
      <protection/>
    </xf>
    <xf numFmtId="170" fontId="0" fillId="0" borderId="0" xfId="0" applyNumberFormat="1" applyFont="1" applyFill="1" applyBorder="1" applyAlignment="1" applyProtection="1">
      <alignment horizontal="center"/>
      <protection/>
    </xf>
    <xf numFmtId="170" fontId="0" fillId="0" borderId="0" xfId="0" applyNumberFormat="1" applyFont="1" applyBorder="1" applyAlignment="1" applyProtection="1">
      <alignment horizontal="left"/>
      <protection/>
    </xf>
    <xf numFmtId="170" fontId="0" fillId="0" borderId="0" xfId="0" applyNumberFormat="1" applyFont="1" applyFill="1" applyBorder="1" applyAlignment="1" applyProtection="1">
      <alignment horizontal="right"/>
      <protection/>
    </xf>
    <xf numFmtId="170" fontId="0" fillId="0" borderId="0" xfId="0" applyNumberFormat="1" applyFont="1" applyFill="1" applyBorder="1" applyAlignment="1" applyProtection="1">
      <alignment horizontal="left"/>
      <protection/>
    </xf>
    <xf numFmtId="0" fontId="0" fillId="0" borderId="10" xfId="0" applyFill="1" applyBorder="1" applyAlignment="1">
      <alignment/>
    </xf>
    <xf numFmtId="0" fontId="0" fillId="0" borderId="2" xfId="0" applyFill="1" applyBorder="1" applyAlignment="1">
      <alignment/>
    </xf>
    <xf numFmtId="0" fontId="0" fillId="0" borderId="11"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3" xfId="0" applyFill="1" applyBorder="1" applyAlignment="1">
      <alignment/>
    </xf>
    <xf numFmtId="0" fontId="0" fillId="0" borderId="19" xfId="0" applyFill="1" applyBorder="1" applyAlignment="1">
      <alignment/>
    </xf>
    <xf numFmtId="0" fontId="3" fillId="2" borderId="0" xfId="0" applyFont="1" applyFill="1" applyBorder="1" applyAlignment="1" applyProtection="1">
      <alignment horizontal="center"/>
      <protection/>
    </xf>
    <xf numFmtId="0" fontId="17" fillId="6" borderId="0"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 Id="rId5" Type="http://schemas.openxmlformats.org/officeDocument/2006/relationships/image" Target="../media/image21.jpeg" /><Relationship Id="rId6" Type="http://schemas.openxmlformats.org/officeDocument/2006/relationships/image" Target="../media/image22.jpeg" /><Relationship Id="rId7" Type="http://schemas.openxmlformats.org/officeDocument/2006/relationships/image" Target="../media/image23.jpeg" /><Relationship Id="rId8" Type="http://schemas.openxmlformats.org/officeDocument/2006/relationships/image" Target="../media/image24.jpeg" /><Relationship Id="rId9" Type="http://schemas.openxmlformats.org/officeDocument/2006/relationships/image" Target="../media/image25.jpeg" /><Relationship Id="rId10" Type="http://schemas.openxmlformats.org/officeDocument/2006/relationships/image" Target="../media/image26.jpeg" /><Relationship Id="rId11" Type="http://schemas.openxmlformats.org/officeDocument/2006/relationships/image" Target="../media/image27.jpeg" /><Relationship Id="rId12" Type="http://schemas.openxmlformats.org/officeDocument/2006/relationships/image" Target="../media/image28.jpeg" /><Relationship Id="rId13" Type="http://schemas.openxmlformats.org/officeDocument/2006/relationships/image" Target="../media/image29.jpeg" /><Relationship Id="rId14" Type="http://schemas.openxmlformats.org/officeDocument/2006/relationships/image" Target="../media/image30.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xdr:row>
      <xdr:rowOff>85725</xdr:rowOff>
    </xdr:from>
    <xdr:to>
      <xdr:col>10</xdr:col>
      <xdr:colOff>276225</xdr:colOff>
      <xdr:row>2</xdr:row>
      <xdr:rowOff>133350</xdr:rowOff>
    </xdr:to>
    <xdr:sp>
      <xdr:nvSpPr>
        <xdr:cNvPr id="1" name="TextBox 87"/>
        <xdr:cNvSpPr txBox="1">
          <a:spLocks noChangeArrowheads="1"/>
        </xdr:cNvSpPr>
      </xdr:nvSpPr>
      <xdr:spPr>
        <a:xfrm>
          <a:off x="1104900" y="247650"/>
          <a:ext cx="5505450" cy="209550"/>
        </a:xfrm>
        <a:prstGeom prst="rect">
          <a:avLst/>
        </a:prstGeom>
        <a:gradFill rotWithShape="1">
          <a:gsLst>
            <a:gs pos="0">
              <a:srgbClr val="CCFFFF"/>
            </a:gs>
            <a:gs pos="100000">
              <a:srgbClr val="FFFF99"/>
            </a:gs>
          </a:gsLst>
          <a:lin ang="2700000" scaled="1"/>
        </a:gradFill>
        <a:ln w="9525" cmpd="sng">
          <a:noFill/>
        </a:ln>
      </xdr:spPr>
      <xdr:txBody>
        <a:bodyPr vertOverflow="clip" wrap="square"/>
        <a:p>
          <a:pPr algn="ctr">
            <a:defRPr/>
          </a:pPr>
          <a:r>
            <a:rPr lang="en-US" cap="none" sz="1000" b="1" i="0" u="none" baseline="0">
              <a:solidFill>
                <a:srgbClr val="0000FF"/>
              </a:solidFill>
              <a:latin typeface="Arial"/>
              <a:ea typeface="Arial"/>
              <a:cs typeface="Arial"/>
            </a:rPr>
            <a:t>SCHEDA DI CALCOLO DELLA VENTILAZIONE</a:t>
          </a:r>
        </a:p>
      </xdr:txBody>
    </xdr:sp>
    <xdr:clientData/>
  </xdr:twoCellAnchor>
  <xdr:twoCellAnchor>
    <xdr:from>
      <xdr:col>1</xdr:col>
      <xdr:colOff>76200</xdr:colOff>
      <xdr:row>71</xdr:row>
      <xdr:rowOff>76200</xdr:rowOff>
    </xdr:from>
    <xdr:to>
      <xdr:col>10</xdr:col>
      <xdr:colOff>533400</xdr:colOff>
      <xdr:row>78</xdr:row>
      <xdr:rowOff>114300</xdr:rowOff>
    </xdr:to>
    <xdr:sp>
      <xdr:nvSpPr>
        <xdr:cNvPr id="2" name="TextBox 91"/>
        <xdr:cNvSpPr txBox="1">
          <a:spLocks noChangeArrowheads="1"/>
        </xdr:cNvSpPr>
      </xdr:nvSpPr>
      <xdr:spPr>
        <a:xfrm>
          <a:off x="685800" y="11572875"/>
          <a:ext cx="6181725" cy="1171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Considerando le perdite di carico dovute principalmente a eventuali filtri e gli altri ingressi dell'aria per fessure nei serramenti, si ipotizza una superficie delle bocche d'ingresso rispetto alla superficie del foro della ventola pari a 1,5 volte .
   In questo modo l'aria fresca, in inverno, ha una velocità d'ingresso molto bassa nell'appartamento.
      Nella tabella C sono riportati i fori da realizzare e la possibilità, in caso di diametro superiore a 12 cm,  di realizzarne due. 
   </a:t>
          </a:r>
        </a:p>
      </xdr:txBody>
    </xdr:sp>
    <xdr:clientData/>
  </xdr:twoCellAnchor>
  <xdr:twoCellAnchor>
    <xdr:from>
      <xdr:col>1</xdr:col>
      <xdr:colOff>161925</xdr:colOff>
      <xdr:row>3</xdr:row>
      <xdr:rowOff>28575</xdr:rowOff>
    </xdr:from>
    <xdr:to>
      <xdr:col>10</xdr:col>
      <xdr:colOff>571500</xdr:colOff>
      <xdr:row>25</xdr:row>
      <xdr:rowOff>47625</xdr:rowOff>
    </xdr:to>
    <xdr:sp>
      <xdr:nvSpPr>
        <xdr:cNvPr id="3" name="TextBox 99"/>
        <xdr:cNvSpPr txBox="1">
          <a:spLocks noChangeArrowheads="1"/>
        </xdr:cNvSpPr>
      </xdr:nvSpPr>
      <xdr:spPr>
        <a:xfrm>
          <a:off x="771525" y="514350"/>
          <a:ext cx="6134100" cy="3581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La tabella A evidenzia il n° di ricambi d'aria ideali per i vari ambienti, considerando il n° di persone che abitano e nell'ipotesi di utilizzo del salone e del salotto da parte di tutti i componenti il nucleo familiare, con un coefficiente di contemporaneità pari a 0,5.
   Il "n° di ricambi all'ora" indica il n° di cambi necessario per quel determinato ambiente, secondo le considerazioni predette.
   Si considera che la quantità base d'aria fresca a persona, sia di 30mc/h. Detta quantità è variabile in funzione di diversi parametri. Per le camere si considera un fabbisogno di 18mc/h per gli adulti e 13
 per i ragazzi 
   Nella tabella A, la variazione del n° di mc/h necessari è dato dalla variazione del n° dei residenti nell'appartamento e dalla variazione della superficie dei locali di servizio, tipo corridoio e ripostiglio. 
   Per il corridoio e il ripostiglio è stato ipotizzato un ricambio d'aria di 1,5 volte l’ora. 
   La cucina, nella tabella A non è stata inserita in quanto, essendo la ventola posizionata proprio in cucina, il n° di ricambi d'aria teorico è riportato in un'apposita casella. 
   L'aria che transita dalla cucina, richiamata dalla ventola, in parte è già stata sfruttata, per cui si considera pari a 1/3 dell'aria fresca che entra dalle bocche.
La ventola della cappa della cucina è stata volutamente ignorata se non appositamente progettata.
Le normali ventole della cappa, normalmente in commercio, sono quasi del tutto inefficaci oltre che molto rumorose. 
   La ventola si considera sempre in funzione ma con portata variabile secondo le necessità.
La portata minima oraria della ventola dovrà essere almeno pari a 2 volte il volume dell'appartamento.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0</xdr:rowOff>
    </xdr:from>
    <xdr:to>
      <xdr:col>14</xdr:col>
      <xdr:colOff>419100</xdr:colOff>
      <xdr:row>6</xdr:row>
      <xdr:rowOff>0</xdr:rowOff>
    </xdr:to>
    <xdr:sp>
      <xdr:nvSpPr>
        <xdr:cNvPr id="1" name="TextBox 82"/>
        <xdr:cNvSpPr txBox="1">
          <a:spLocks noChangeArrowheads="1"/>
        </xdr:cNvSpPr>
      </xdr:nvSpPr>
      <xdr:spPr>
        <a:xfrm>
          <a:off x="1895475" y="971550"/>
          <a:ext cx="7058025" cy="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   Il risultato riportato alla sx è riferito ad un uso contemporaneo degli ambienti.
   Considerando che l'appartamento è abitato mediamente da quattro persone, possono essere accettati i valori a dx riportati.
   Si utilizzerà una ventola con le caratteristiche sotto riportate, con portata massima quasi doppia, ma regolabile.
   Con la potenza al max dell'aspirazione, i valori massimi dei ricambi d'aria sono sotto riportati. </a:t>
          </a:r>
        </a:p>
      </xdr:txBody>
    </xdr:sp>
    <xdr:clientData/>
  </xdr:twoCellAnchor>
  <xdr:twoCellAnchor>
    <xdr:from>
      <xdr:col>1</xdr:col>
      <xdr:colOff>9525</xdr:colOff>
      <xdr:row>23</xdr:row>
      <xdr:rowOff>9525</xdr:rowOff>
    </xdr:from>
    <xdr:to>
      <xdr:col>11</xdr:col>
      <xdr:colOff>0</xdr:colOff>
      <xdr:row>26</xdr:row>
      <xdr:rowOff>104775</xdr:rowOff>
    </xdr:to>
    <xdr:sp>
      <xdr:nvSpPr>
        <xdr:cNvPr id="2" name="Polygon 644"/>
        <xdr:cNvSpPr>
          <a:spLocks/>
        </xdr:cNvSpPr>
      </xdr:nvSpPr>
      <xdr:spPr>
        <a:xfrm>
          <a:off x="619125" y="3733800"/>
          <a:ext cx="6086475" cy="581025"/>
        </a:xfrm>
        <a:custGeom>
          <a:pathLst>
            <a:path h="61" w="574">
              <a:moveTo>
                <a:pt x="0" y="61"/>
              </a:moveTo>
              <a:lnTo>
                <a:pt x="216" y="61"/>
              </a:lnTo>
              <a:lnTo>
                <a:pt x="283" y="0"/>
              </a:lnTo>
              <a:lnTo>
                <a:pt x="574" y="1"/>
              </a:lnTo>
            </a:path>
          </a:pathLst>
        </a:custGeom>
        <a:noFill/>
        <a:ln w="38100"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2</xdr:row>
      <xdr:rowOff>28575</xdr:rowOff>
    </xdr:from>
    <xdr:to>
      <xdr:col>9</xdr:col>
      <xdr:colOff>390525</xdr:colOff>
      <xdr:row>23</xdr:row>
      <xdr:rowOff>114300</xdr:rowOff>
    </xdr:to>
    <xdr:grpSp>
      <xdr:nvGrpSpPr>
        <xdr:cNvPr id="3" name="Group 677"/>
        <xdr:cNvGrpSpPr>
          <a:grpSpLocks/>
        </xdr:cNvGrpSpPr>
      </xdr:nvGrpSpPr>
      <xdr:grpSpPr>
        <a:xfrm>
          <a:off x="685800" y="352425"/>
          <a:ext cx="5191125" cy="3486150"/>
          <a:chOff x="72" y="37"/>
          <a:chExt cx="545" cy="366"/>
        </a:xfrm>
        <a:solidFill>
          <a:srgbClr val="FFFFFF"/>
        </a:solidFill>
      </xdr:grpSpPr>
      <xdr:sp>
        <xdr:nvSpPr>
          <xdr:cNvPr id="4" name="TextBox 3"/>
          <xdr:cNvSpPr txBox="1">
            <a:spLocks noChangeArrowheads="1"/>
          </xdr:cNvSpPr>
        </xdr:nvSpPr>
        <xdr:spPr>
          <a:xfrm>
            <a:off x="411" y="188"/>
            <a:ext cx="206" cy="70"/>
          </a:xfrm>
          <a:prstGeom prst="rect">
            <a:avLst/>
          </a:prstGeom>
          <a:solidFill>
            <a:srgbClr val="FFFFFF"/>
          </a:solidFill>
          <a:ln w="9525" cmpd="sng">
            <a:noFill/>
          </a:ln>
        </xdr:spPr>
        <xdr:txBody>
          <a:bodyPr vertOverflow="clip" wrap="square"/>
          <a:p>
            <a:pPr algn="ctr">
              <a:defRPr/>
            </a:pPr>
            <a:r>
              <a:rPr lang="en-US" cap="none" sz="1000" b="0" i="0" u="none" baseline="0"/>
              <a:t>Sezione di parete esterna di un ambiente con griglia d'areazione.</a:t>
            </a:r>
          </a:p>
        </xdr:txBody>
      </xdr:sp>
      <xdr:sp>
        <xdr:nvSpPr>
          <xdr:cNvPr id="5" name="AutoShape 79"/>
          <xdr:cNvSpPr>
            <a:spLocks/>
          </xdr:cNvSpPr>
        </xdr:nvSpPr>
        <xdr:spPr>
          <a:xfrm>
            <a:off x="434" y="145"/>
            <a:ext cx="128" cy="22"/>
          </a:xfrm>
          <a:prstGeom prst="accentCallout2">
            <a:avLst>
              <a:gd name="adj1" fmla="val -89064"/>
              <a:gd name="adj2" fmla="val 90907"/>
              <a:gd name="adj3" fmla="val -75000"/>
              <a:gd name="adj4" fmla="val 4546"/>
              <a:gd name="adj5" fmla="val -56250"/>
              <a:gd name="adj6" fmla="val 4546"/>
              <a:gd name="adj7" fmla="val -53125"/>
              <a:gd name="adj8" fmla="val 304546"/>
            </a:avLst>
          </a:prstGeom>
          <a:solidFill>
            <a:srgbClr val="FFFFFF"/>
          </a:solidFill>
          <a:ln w="3175" cmpd="sng">
            <a:solidFill>
              <a:srgbClr val="0000FF"/>
            </a:solidFill>
            <a:headEnd type="arrow"/>
            <a:tailEnd type="none"/>
          </a:ln>
        </xdr:spPr>
        <xdr:txBody>
          <a:bodyPr vertOverflow="clip" wrap="square"/>
          <a:p>
            <a:pPr algn="ctr">
              <a:defRPr/>
            </a:pPr>
            <a:r>
              <a:rPr lang="en-US" cap="none" sz="1000" b="0" i="0" u="none" baseline="0"/>
              <a:t>Griglia regolabile</a:t>
            </a:r>
          </a:p>
        </xdr:txBody>
      </xdr:sp>
      <xdr:sp>
        <xdr:nvSpPr>
          <xdr:cNvPr id="6" name="AutoShape 80"/>
          <xdr:cNvSpPr>
            <a:spLocks/>
          </xdr:cNvSpPr>
        </xdr:nvSpPr>
        <xdr:spPr>
          <a:xfrm>
            <a:off x="429" y="88"/>
            <a:ext cx="187" cy="47"/>
          </a:xfrm>
          <a:prstGeom prst="accentCallout2">
            <a:avLst>
              <a:gd name="adj1" fmla="val -78875"/>
              <a:gd name="adj2" fmla="val 132976"/>
              <a:gd name="adj3" fmla="val -69250"/>
              <a:gd name="adj4" fmla="val -24467"/>
              <a:gd name="adj5" fmla="val -54277"/>
              <a:gd name="adj6" fmla="val -24467"/>
              <a:gd name="adj7" fmla="val -62300"/>
              <a:gd name="adj8" fmla="val -47870"/>
            </a:avLst>
          </a:prstGeom>
          <a:solidFill>
            <a:srgbClr val="FFFFFF"/>
          </a:solidFill>
          <a:ln w="3175" cmpd="sng">
            <a:solidFill>
              <a:srgbClr val="0000FF"/>
            </a:solidFill>
            <a:headEnd type="arrow"/>
            <a:tailEnd type="none"/>
          </a:ln>
        </xdr:spPr>
        <xdr:txBody>
          <a:bodyPr vertOverflow="clip" wrap="square"/>
          <a:p>
            <a:pPr algn="ctr">
              <a:defRPr/>
            </a:pPr>
            <a:r>
              <a:rPr lang="en-US" cap="none" sz="1000" b="0" i="0" u="none" baseline="0"/>
              <a:t>Filtro in tessuto-non-tessuto.</a:t>
            </a:r>
          </a:p>
        </xdr:txBody>
      </xdr:sp>
      <xdr:sp>
        <xdr:nvSpPr>
          <xdr:cNvPr id="7" name="Rectangle 83"/>
          <xdr:cNvSpPr>
            <a:spLocks/>
          </xdr:cNvSpPr>
        </xdr:nvSpPr>
        <xdr:spPr>
          <a:xfrm>
            <a:off x="121" y="44"/>
            <a:ext cx="91" cy="24"/>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Lato esterno</a:t>
            </a:r>
          </a:p>
        </xdr:txBody>
      </xdr:sp>
      <xdr:sp>
        <xdr:nvSpPr>
          <xdr:cNvPr id="8" name="TextBox 84"/>
          <xdr:cNvSpPr txBox="1">
            <a:spLocks noChangeArrowheads="1"/>
          </xdr:cNvSpPr>
        </xdr:nvSpPr>
        <xdr:spPr>
          <a:xfrm>
            <a:off x="453" y="44"/>
            <a:ext cx="127" cy="24"/>
          </a:xfrm>
          <a:prstGeom prst="rect">
            <a:avLst/>
          </a:prstGeom>
          <a:solidFill>
            <a:srgbClr val="FFFFFF"/>
          </a:solidFill>
          <a:ln w="9525" cmpd="sng">
            <a:noFill/>
          </a:ln>
        </xdr:spPr>
        <xdr:txBody>
          <a:bodyPr vertOverflow="clip" wrap="square"/>
          <a:p>
            <a:pPr algn="ctr">
              <a:defRPr/>
            </a:pPr>
            <a:r>
              <a:rPr lang="en-US" cap="none" sz="1000" b="0" i="0" u="none" baseline="0"/>
              <a:t>Lato interno</a:t>
            </a:r>
          </a:p>
        </xdr:txBody>
      </xdr:sp>
      <xdr:sp>
        <xdr:nvSpPr>
          <xdr:cNvPr id="9" name="AutoShape 86"/>
          <xdr:cNvSpPr>
            <a:spLocks/>
          </xdr:cNvSpPr>
        </xdr:nvSpPr>
        <xdr:spPr>
          <a:xfrm>
            <a:off x="72" y="183"/>
            <a:ext cx="119" cy="85"/>
          </a:xfrm>
          <a:prstGeom prst="accentCallout1">
            <a:avLst>
              <a:gd name="adj1" fmla="val 81930"/>
              <a:gd name="adj2" fmla="val -55884"/>
              <a:gd name="adj3" fmla="val 56722"/>
              <a:gd name="adj4" fmla="val -35884"/>
              <a:gd name="adj5" fmla="val 71009"/>
              <a:gd name="adj6" fmla="val -66472"/>
              <a:gd name="adj7" fmla="val 78569"/>
              <a:gd name="adj8" fmla="val -59412"/>
            </a:avLst>
          </a:prstGeom>
          <a:solidFill>
            <a:srgbClr val="FFFFFF"/>
          </a:solidFill>
          <a:ln w="3175" cmpd="sng">
            <a:solidFill>
              <a:srgbClr val="0000FF"/>
            </a:solidFill>
            <a:headEnd type="arrow"/>
            <a:tailEnd type="none"/>
          </a:ln>
        </xdr:spPr>
        <xdr:txBody>
          <a:bodyPr vertOverflow="clip" wrap="square"/>
          <a:p>
            <a:pPr algn="ctr">
              <a:defRPr/>
            </a:pPr>
            <a:r>
              <a:rPr lang="en-US" cap="none" sz="1000" b="0" i="0" u="none" baseline="0"/>
              <a:t>Griglia metallica in ghisa smaltata, rame, acciaio inox, etc</a:t>
            </a:r>
          </a:p>
        </xdr:txBody>
      </xdr:sp>
      <xdr:grpSp>
        <xdr:nvGrpSpPr>
          <xdr:cNvPr id="10" name="Group 647"/>
          <xdr:cNvGrpSpPr>
            <a:grpSpLocks/>
          </xdr:cNvGrpSpPr>
        </xdr:nvGrpSpPr>
        <xdr:grpSpPr>
          <a:xfrm>
            <a:off x="230" y="37"/>
            <a:ext cx="148" cy="286"/>
            <a:chOff x="230" y="20"/>
            <a:chExt cx="148" cy="286"/>
          </a:xfrm>
          <a:solidFill>
            <a:srgbClr val="FFFFFF"/>
          </a:solidFill>
        </xdr:grpSpPr>
        <xdr:grpSp>
          <xdr:nvGrpSpPr>
            <xdr:cNvPr id="11" name="Group 276"/>
            <xdr:cNvGrpSpPr>
              <a:grpSpLocks/>
            </xdr:cNvGrpSpPr>
          </xdr:nvGrpSpPr>
          <xdr:grpSpPr>
            <a:xfrm>
              <a:off x="230" y="139"/>
              <a:ext cx="4" cy="37"/>
              <a:chOff x="107" y="73"/>
              <a:chExt cx="4" cy="37"/>
            </a:xfrm>
            <a:solidFill>
              <a:srgbClr val="FFFFFF"/>
            </a:solidFill>
          </xdr:grpSpPr>
          <xdr:sp>
            <xdr:nvSpPr>
              <xdr:cNvPr id="12" name="Rectangle 272"/>
              <xdr:cNvSpPr>
                <a:spLocks/>
              </xdr:cNvSpPr>
            </xdr:nvSpPr>
            <xdr:spPr>
              <a:xfrm>
                <a:off x="107" y="75"/>
                <a:ext cx="4" cy="34"/>
              </a:xfrm>
              <a:prstGeom prst="rect">
                <a:avLst/>
              </a:prstGeom>
              <a:pattFill prst="ltUpDiag">
                <a:fgClr>
                  <a:srgbClr val="000000"/>
                </a:fgClr>
                <a:bgClr>
                  <a:srgbClr val="FFFFFF"/>
                </a:bgClr>
              </a:pattFill>
              <a:ln w="3175" cmpd="sng">
                <a:noFill/>
              </a:ln>
            </xdr:spPr>
            <xdr:txBody>
              <a:bodyPr vertOverflow="clip" wrap="square"/>
              <a:p>
                <a:pPr algn="l">
                  <a:defRPr/>
                </a:pPr>
                <a:r>
                  <a:rPr lang="en-US" cap="none" u="none" baseline="0">
                    <a:latin typeface="Arial"/>
                    <a:ea typeface="Arial"/>
                    <a:cs typeface="Arial"/>
                  </a:rPr>
                  <a:t/>
                </a:r>
              </a:p>
            </xdr:txBody>
          </xdr:sp>
          <xdr:sp>
            <xdr:nvSpPr>
              <xdr:cNvPr id="13" name="Polygon 273"/>
              <xdr:cNvSpPr>
                <a:spLocks/>
              </xdr:cNvSpPr>
            </xdr:nvSpPr>
            <xdr:spPr>
              <a:xfrm>
                <a:off x="107" y="73"/>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Polygon 274"/>
              <xdr:cNvSpPr>
                <a:spLocks/>
              </xdr:cNvSpPr>
            </xdr:nvSpPr>
            <xdr:spPr>
              <a:xfrm>
                <a:off x="107" y="73"/>
                <a:ext cx="4" cy="37"/>
              </a:xfrm>
              <a:custGeom>
                <a:pathLst>
                  <a:path h="41" w="4">
                    <a:moveTo>
                      <a:pt x="0" y="2"/>
                    </a:moveTo>
                    <a:lnTo>
                      <a:pt x="0" y="0"/>
                    </a:lnTo>
                    <a:lnTo>
                      <a:pt x="4" y="0"/>
                    </a:lnTo>
                    <a:lnTo>
                      <a:pt x="4" y="41"/>
                    </a:lnTo>
                    <a:lnTo>
                      <a:pt x="0" y="41"/>
                    </a:lnTo>
                    <a:lnTo>
                      <a:pt x="0" y="39"/>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Polygon 275"/>
              <xdr:cNvSpPr>
                <a:spLocks/>
              </xdr:cNvSpPr>
            </xdr:nvSpPr>
            <xdr:spPr>
              <a:xfrm flipV="1">
                <a:off x="107" y="107"/>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 name="Polygon 5"/>
            <xdr:cNvSpPr>
              <a:spLocks/>
            </xdr:cNvSpPr>
          </xdr:nvSpPr>
          <xdr:spPr>
            <a:xfrm>
              <a:off x="302" y="39"/>
              <a:ext cx="24" cy="243"/>
            </a:xfrm>
            <a:custGeom>
              <a:pathLst>
                <a:path h="253" w="23">
                  <a:moveTo>
                    <a:pt x="0" y="6"/>
                  </a:moveTo>
                  <a:lnTo>
                    <a:pt x="0" y="252"/>
                  </a:lnTo>
                  <a:lnTo>
                    <a:pt x="7" y="253"/>
                  </a:lnTo>
                  <a:lnTo>
                    <a:pt x="19" y="250"/>
                  </a:lnTo>
                  <a:lnTo>
                    <a:pt x="23" y="242"/>
                  </a:lnTo>
                  <a:lnTo>
                    <a:pt x="23" y="6"/>
                  </a:lnTo>
                  <a:lnTo>
                    <a:pt x="15" y="10"/>
                  </a:lnTo>
                  <a:lnTo>
                    <a:pt x="9" y="0"/>
                  </a:lnTo>
                  <a:lnTo>
                    <a:pt x="0" y="6"/>
                  </a:lnTo>
                  <a:close/>
                </a:path>
              </a:pathLst>
            </a:custGeom>
            <a:pattFill prst="shingle">
              <a:fgClr>
                <a:srgbClr val="FF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6"/>
            <xdr:cNvSpPr>
              <a:spLocks/>
            </xdr:cNvSpPr>
          </xdr:nvSpPr>
          <xdr:spPr>
            <a:xfrm>
              <a:off x="324" y="37"/>
              <a:ext cx="31" cy="248"/>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7"/>
            <xdr:cNvSpPr>
              <a:spLocks/>
            </xdr:cNvSpPr>
          </xdr:nvSpPr>
          <xdr:spPr>
            <a:xfrm>
              <a:off x="254" y="52"/>
              <a:ext cx="51" cy="23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19" name="Group 8"/>
            <xdr:cNvGrpSpPr>
              <a:grpSpLocks/>
            </xdr:cNvGrpSpPr>
          </xdr:nvGrpSpPr>
          <xdr:grpSpPr>
            <a:xfrm>
              <a:off x="254" y="120"/>
              <a:ext cx="52" cy="87"/>
              <a:chOff x="210" y="598"/>
              <a:chExt cx="93" cy="151"/>
            </a:xfrm>
            <a:solidFill>
              <a:srgbClr val="FFFFFF"/>
            </a:solidFill>
          </xdr:grpSpPr>
          <xdr:sp>
            <xdr:nvSpPr>
              <xdr:cNvPr id="20" name="Rectangle 9"/>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10"/>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11"/>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12"/>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13"/>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14"/>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15"/>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16"/>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17"/>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9" name="Group 18"/>
            <xdr:cNvGrpSpPr>
              <a:grpSpLocks/>
            </xdr:cNvGrpSpPr>
          </xdr:nvGrpSpPr>
          <xdr:grpSpPr>
            <a:xfrm>
              <a:off x="254" y="210"/>
              <a:ext cx="52" cy="87"/>
              <a:chOff x="210" y="598"/>
              <a:chExt cx="93" cy="151"/>
            </a:xfrm>
            <a:solidFill>
              <a:srgbClr val="FFFFFF"/>
            </a:solidFill>
          </xdr:grpSpPr>
          <xdr:sp>
            <xdr:nvSpPr>
              <xdr:cNvPr id="30" name="Rectangle 19"/>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20"/>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21"/>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22"/>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23"/>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24"/>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25"/>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26"/>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Rectangle 27"/>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9" name="Group 28"/>
            <xdr:cNvGrpSpPr>
              <a:grpSpLocks/>
            </xdr:cNvGrpSpPr>
          </xdr:nvGrpSpPr>
          <xdr:grpSpPr>
            <a:xfrm>
              <a:off x="254" y="30"/>
              <a:ext cx="52" cy="87"/>
              <a:chOff x="210" y="598"/>
              <a:chExt cx="93" cy="151"/>
            </a:xfrm>
            <a:solidFill>
              <a:srgbClr val="FFFFFF"/>
            </a:solidFill>
          </xdr:grpSpPr>
          <xdr:sp>
            <xdr:nvSpPr>
              <xdr:cNvPr id="40" name="Rectangle 29"/>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30"/>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31"/>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32"/>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33"/>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34"/>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35"/>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36"/>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37"/>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9" name="Group 38"/>
            <xdr:cNvGrpSpPr>
              <a:grpSpLocks/>
            </xdr:cNvGrpSpPr>
          </xdr:nvGrpSpPr>
          <xdr:grpSpPr>
            <a:xfrm>
              <a:off x="324" y="30"/>
              <a:ext cx="30" cy="87"/>
              <a:chOff x="210" y="598"/>
              <a:chExt cx="93" cy="151"/>
            </a:xfrm>
            <a:solidFill>
              <a:srgbClr val="FFFFFF"/>
            </a:solidFill>
          </xdr:grpSpPr>
          <xdr:sp>
            <xdr:nvSpPr>
              <xdr:cNvPr id="50" name="Rectangle 39"/>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40"/>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41"/>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Rectangle 42"/>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43"/>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44"/>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45"/>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46"/>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47"/>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9" name="Group 48"/>
            <xdr:cNvGrpSpPr>
              <a:grpSpLocks/>
            </xdr:cNvGrpSpPr>
          </xdr:nvGrpSpPr>
          <xdr:grpSpPr>
            <a:xfrm>
              <a:off x="324" y="120"/>
              <a:ext cx="30" cy="87"/>
              <a:chOff x="210" y="598"/>
              <a:chExt cx="93" cy="151"/>
            </a:xfrm>
            <a:solidFill>
              <a:srgbClr val="FFFFFF"/>
            </a:solidFill>
          </xdr:grpSpPr>
          <xdr:sp>
            <xdr:nvSpPr>
              <xdr:cNvPr id="60" name="Rectangle 49"/>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50"/>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51"/>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52"/>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Rectangle 53"/>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54"/>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55"/>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56"/>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57"/>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58"/>
            <xdr:cNvGrpSpPr>
              <a:grpSpLocks/>
            </xdr:cNvGrpSpPr>
          </xdr:nvGrpSpPr>
          <xdr:grpSpPr>
            <a:xfrm>
              <a:off x="324" y="211"/>
              <a:ext cx="30" cy="87"/>
              <a:chOff x="210" y="598"/>
              <a:chExt cx="93" cy="151"/>
            </a:xfrm>
            <a:solidFill>
              <a:srgbClr val="FFFFFF"/>
            </a:solidFill>
          </xdr:grpSpPr>
          <xdr:sp>
            <xdr:nvSpPr>
              <xdr:cNvPr id="70" name="Rectangle 59"/>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Rectangle 60"/>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61"/>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Rectangle 62"/>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Rectangle 63"/>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64"/>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Rectangle 65"/>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Rectangle 66"/>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67"/>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9" name="Polygon 68"/>
            <xdr:cNvSpPr>
              <a:spLocks/>
            </xdr:cNvSpPr>
          </xdr:nvSpPr>
          <xdr:spPr>
            <a:xfrm>
              <a:off x="234" y="34"/>
              <a:ext cx="9" cy="267"/>
            </a:xfrm>
            <a:custGeom>
              <a:pathLst>
                <a:path h="253" w="23">
                  <a:moveTo>
                    <a:pt x="0" y="6"/>
                  </a:moveTo>
                  <a:lnTo>
                    <a:pt x="0" y="252"/>
                  </a:lnTo>
                  <a:lnTo>
                    <a:pt x="7" y="253"/>
                  </a:lnTo>
                  <a:lnTo>
                    <a:pt x="19" y="250"/>
                  </a:lnTo>
                  <a:lnTo>
                    <a:pt x="23" y="242"/>
                  </a:lnTo>
                  <a:lnTo>
                    <a:pt x="23" y="6"/>
                  </a:lnTo>
                  <a:lnTo>
                    <a:pt x="15" y="10"/>
                  </a:lnTo>
                  <a:lnTo>
                    <a:pt x="9" y="0"/>
                  </a:lnTo>
                  <a:lnTo>
                    <a:pt x="0" y="6"/>
                  </a:lnTo>
                  <a:close/>
                </a:path>
              </a:pathLst>
            </a:custGeom>
            <a:gradFill rotWithShape="1">
              <a:gsLst>
                <a:gs pos="0">
                  <a:srgbClr val="FFFFCC"/>
                </a:gs>
                <a:gs pos="100000">
                  <a:srgbClr val="FFCC00"/>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Polygon 69"/>
            <xdr:cNvSpPr>
              <a:spLocks/>
            </xdr:cNvSpPr>
          </xdr:nvSpPr>
          <xdr:spPr>
            <a:xfrm>
              <a:off x="244" y="20"/>
              <a:ext cx="10" cy="267"/>
            </a:xfrm>
            <a:custGeom>
              <a:pathLst>
                <a:path h="253" w="23">
                  <a:moveTo>
                    <a:pt x="0" y="6"/>
                  </a:moveTo>
                  <a:lnTo>
                    <a:pt x="0" y="252"/>
                  </a:lnTo>
                  <a:lnTo>
                    <a:pt x="7" y="253"/>
                  </a:lnTo>
                  <a:lnTo>
                    <a:pt x="19" y="250"/>
                  </a:lnTo>
                  <a:lnTo>
                    <a:pt x="23" y="242"/>
                  </a:lnTo>
                  <a:lnTo>
                    <a:pt x="23" y="6"/>
                  </a:lnTo>
                  <a:lnTo>
                    <a:pt x="15" y="10"/>
                  </a:lnTo>
                  <a:lnTo>
                    <a:pt x="9" y="0"/>
                  </a:lnTo>
                  <a:lnTo>
                    <a:pt x="0" y="6"/>
                  </a:lnTo>
                  <a:close/>
                </a:path>
              </a:pathLst>
            </a:custGeom>
            <a:solidFill>
              <a:srgbClr val="C0C0C0"/>
            </a:solidFill>
            <a:ln w="3175" cmpd="sng">
              <a:noFill/>
            </a:ln>
          </xdr:spPr>
          <xdr:txBody>
            <a:bodyPr vertOverflow="clip" wrap="square"/>
            <a:p>
              <a:pPr algn="l">
                <a:defRPr/>
              </a:pPr>
              <a:r>
                <a:rPr lang="en-US" cap="none" u="none" baseline="0">
                  <a:latin typeface="Arial"/>
                  <a:ea typeface="Arial"/>
                  <a:cs typeface="Arial"/>
                </a:rPr>
                <a:t/>
              </a:r>
            </a:p>
          </xdr:txBody>
        </xdr:sp>
        <xdr:sp>
          <xdr:nvSpPr>
            <xdr:cNvPr id="81" name="Polygon 70"/>
            <xdr:cNvSpPr>
              <a:spLocks/>
            </xdr:cNvSpPr>
          </xdr:nvSpPr>
          <xdr:spPr>
            <a:xfrm>
              <a:off x="355" y="31"/>
              <a:ext cx="10" cy="267"/>
            </a:xfrm>
            <a:custGeom>
              <a:pathLst>
                <a:path h="253" w="23">
                  <a:moveTo>
                    <a:pt x="0" y="6"/>
                  </a:moveTo>
                  <a:lnTo>
                    <a:pt x="0" y="252"/>
                  </a:lnTo>
                  <a:lnTo>
                    <a:pt x="7" y="253"/>
                  </a:lnTo>
                  <a:lnTo>
                    <a:pt x="19" y="250"/>
                  </a:lnTo>
                  <a:lnTo>
                    <a:pt x="23" y="242"/>
                  </a:lnTo>
                  <a:lnTo>
                    <a:pt x="23" y="6"/>
                  </a:lnTo>
                  <a:lnTo>
                    <a:pt x="15" y="10"/>
                  </a:lnTo>
                  <a:lnTo>
                    <a:pt x="9" y="0"/>
                  </a:lnTo>
                  <a:lnTo>
                    <a:pt x="0" y="6"/>
                  </a:lnTo>
                  <a:close/>
                </a:path>
              </a:pathLst>
            </a:custGeom>
            <a:solidFill>
              <a:srgbClr val="C0C0C0"/>
            </a:solidFill>
            <a:ln w="3175" cmpd="sng">
              <a:noFill/>
            </a:ln>
          </xdr:spPr>
          <xdr:txBody>
            <a:bodyPr vertOverflow="clip" wrap="square"/>
            <a:p>
              <a:pPr algn="l">
                <a:defRPr/>
              </a:pPr>
              <a:r>
                <a:rPr lang="en-US" cap="none" u="none" baseline="0">
                  <a:latin typeface="Arial"/>
                  <a:ea typeface="Arial"/>
                  <a:cs typeface="Arial"/>
                </a:rPr>
                <a:t/>
              </a:r>
            </a:p>
          </xdr:txBody>
        </xdr:sp>
        <xdr:sp>
          <xdr:nvSpPr>
            <xdr:cNvPr id="82" name="Polygon 71"/>
            <xdr:cNvSpPr>
              <a:spLocks/>
            </xdr:cNvSpPr>
          </xdr:nvSpPr>
          <xdr:spPr>
            <a:xfrm rot="10800000">
              <a:off x="365" y="39"/>
              <a:ext cx="9" cy="267"/>
            </a:xfrm>
            <a:custGeom>
              <a:pathLst>
                <a:path h="253" w="23">
                  <a:moveTo>
                    <a:pt x="0" y="6"/>
                  </a:moveTo>
                  <a:lnTo>
                    <a:pt x="0" y="252"/>
                  </a:lnTo>
                  <a:lnTo>
                    <a:pt x="7" y="253"/>
                  </a:lnTo>
                  <a:lnTo>
                    <a:pt x="19" y="250"/>
                  </a:lnTo>
                  <a:lnTo>
                    <a:pt x="23" y="242"/>
                  </a:lnTo>
                  <a:lnTo>
                    <a:pt x="23" y="6"/>
                  </a:lnTo>
                  <a:lnTo>
                    <a:pt x="15" y="10"/>
                  </a:lnTo>
                  <a:lnTo>
                    <a:pt x="9" y="0"/>
                  </a:lnTo>
                  <a:lnTo>
                    <a:pt x="0" y="6"/>
                  </a:lnTo>
                  <a:close/>
                </a:path>
              </a:pathLst>
            </a:custGeom>
            <a:gradFill rotWithShape="1">
              <a:gsLst>
                <a:gs pos="0">
                  <a:srgbClr val="FFFFCC"/>
                </a:gs>
                <a:gs pos="100000">
                  <a:srgbClr val="CC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78"/>
            <xdr:cNvSpPr>
              <a:spLocks/>
            </xdr:cNvSpPr>
          </xdr:nvSpPr>
          <xdr:spPr>
            <a:xfrm>
              <a:off x="368" y="140"/>
              <a:ext cx="6" cy="35"/>
            </a:xfrm>
            <a:prstGeom prst="rect">
              <a:avLst/>
            </a:prstGeom>
            <a:pattFill prst="pct20">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sp>
          <xdr:nvSpPr>
            <xdr:cNvPr id="84" name="Rectangle 88"/>
            <xdr:cNvSpPr>
              <a:spLocks/>
            </xdr:cNvSpPr>
          </xdr:nvSpPr>
          <xdr:spPr>
            <a:xfrm>
              <a:off x="368" y="140"/>
              <a:ext cx="6" cy="9"/>
            </a:xfrm>
            <a:prstGeom prst="rect">
              <a:avLst/>
            </a:prstGeom>
            <a:pattFill prst="pct25">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9"/>
            <xdr:cNvSpPr>
              <a:spLocks/>
            </xdr:cNvSpPr>
          </xdr:nvSpPr>
          <xdr:spPr>
            <a:xfrm>
              <a:off x="368" y="166"/>
              <a:ext cx="6" cy="9"/>
            </a:xfrm>
            <a:prstGeom prst="rect">
              <a:avLst/>
            </a:prstGeom>
            <a:pattFill prst="pct25">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sp>
          <xdr:nvSpPr>
            <xdr:cNvPr id="86" name="Rectangle 90"/>
            <xdr:cNvSpPr>
              <a:spLocks/>
            </xdr:cNvSpPr>
          </xdr:nvSpPr>
          <xdr:spPr>
            <a:xfrm>
              <a:off x="368" y="140"/>
              <a:ext cx="5" cy="4"/>
            </a:xfrm>
            <a:prstGeom prst="rect">
              <a:avLst/>
            </a:prstGeom>
            <a:pattFill prst="pct30">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sp>
          <xdr:nvSpPr>
            <xdr:cNvPr id="87" name="Rectangle 91"/>
            <xdr:cNvSpPr>
              <a:spLocks/>
            </xdr:cNvSpPr>
          </xdr:nvSpPr>
          <xdr:spPr>
            <a:xfrm>
              <a:off x="368" y="172"/>
              <a:ext cx="5" cy="4"/>
            </a:xfrm>
            <a:prstGeom prst="rect">
              <a:avLst/>
            </a:prstGeom>
            <a:pattFill prst="pct30">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sp>
          <xdr:nvSpPr>
            <xdr:cNvPr id="88" name="Rectangle 72"/>
            <xdr:cNvSpPr>
              <a:spLocks/>
            </xdr:cNvSpPr>
          </xdr:nvSpPr>
          <xdr:spPr>
            <a:xfrm>
              <a:off x="234" y="140"/>
              <a:ext cx="141" cy="35"/>
            </a:xfrm>
            <a:prstGeom prst="rect">
              <a:avLst/>
            </a:prstGeom>
            <a:gradFill rotWithShape="1">
              <a:gsLst>
                <a:gs pos="0">
                  <a:srgbClr val="C4C4C4"/>
                </a:gs>
                <a:gs pos="50000">
                  <a:srgbClr val="FFFFFF"/>
                </a:gs>
                <a:gs pos="100000">
                  <a:srgbClr val="C4C4C4"/>
                </a:gs>
              </a:gsLst>
              <a:lin ang="5400000" scaled="1"/>
            </a:gradFill>
            <a:ln w="3175" cmpd="sng">
              <a:noFill/>
            </a:ln>
          </xdr:spPr>
          <xdr:txBody>
            <a:bodyPr vertOverflow="clip" wrap="square"/>
            <a:p>
              <a:pPr algn="l">
                <a:defRPr/>
              </a:pPr>
              <a:r>
                <a:rPr lang="en-US" cap="none" u="none" baseline="0">
                  <a:latin typeface="Arial"/>
                  <a:ea typeface="Arial"/>
                  <a:cs typeface="Arial"/>
                </a:rPr>
                <a:t/>
              </a:r>
            </a:p>
          </xdr:txBody>
        </xdr:sp>
        <xdr:sp>
          <xdr:nvSpPr>
            <xdr:cNvPr id="89" name="Polygon 279"/>
            <xdr:cNvSpPr>
              <a:spLocks/>
            </xdr:cNvSpPr>
          </xdr:nvSpPr>
          <xdr:spPr>
            <a:xfrm>
              <a:off x="234" y="140"/>
              <a:ext cx="142" cy="1"/>
            </a:xfrm>
            <a:custGeom>
              <a:pathLst>
                <a:path h="1" w="142">
                  <a:moveTo>
                    <a:pt x="0" y="0"/>
                  </a:moveTo>
                  <a:lnTo>
                    <a:pt x="142" y="0"/>
                  </a:ln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Polygon 280"/>
            <xdr:cNvSpPr>
              <a:spLocks/>
            </xdr:cNvSpPr>
          </xdr:nvSpPr>
          <xdr:spPr>
            <a:xfrm>
              <a:off x="234" y="175"/>
              <a:ext cx="142" cy="1"/>
            </a:xfrm>
            <a:custGeom>
              <a:pathLst>
                <a:path h="1" w="142">
                  <a:moveTo>
                    <a:pt x="0" y="0"/>
                  </a:moveTo>
                  <a:lnTo>
                    <a:pt x="142" y="0"/>
                  </a:ln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91" name="Group 286"/>
            <xdr:cNvGrpSpPr>
              <a:grpSpLocks/>
            </xdr:cNvGrpSpPr>
          </xdr:nvGrpSpPr>
          <xdr:grpSpPr>
            <a:xfrm>
              <a:off x="374" y="139"/>
              <a:ext cx="4" cy="37"/>
              <a:chOff x="374" y="139"/>
              <a:chExt cx="4" cy="37"/>
            </a:xfrm>
            <a:solidFill>
              <a:srgbClr val="FFFFFF"/>
            </a:solidFill>
          </xdr:grpSpPr>
          <xdr:sp>
            <xdr:nvSpPr>
              <xdr:cNvPr id="92" name="Rectangle 282"/>
              <xdr:cNvSpPr>
                <a:spLocks/>
              </xdr:cNvSpPr>
            </xdr:nvSpPr>
            <xdr:spPr>
              <a:xfrm flipH="1">
                <a:off x="374" y="141"/>
                <a:ext cx="4" cy="34"/>
              </a:xfrm>
              <a:prstGeom prst="rect">
                <a:avLst/>
              </a:prstGeom>
              <a:pattFill prst="ltDnDiag">
                <a:fgClr>
                  <a:srgbClr val="000000"/>
                </a:fgClr>
                <a:bgClr>
                  <a:srgbClr val="FFFFFF"/>
                </a:bgClr>
              </a:pattFill>
              <a:ln w="3175" cmpd="sng">
                <a:noFill/>
              </a:ln>
            </xdr:spPr>
            <xdr:txBody>
              <a:bodyPr vertOverflow="clip" wrap="square"/>
              <a:p>
                <a:pPr algn="l">
                  <a:defRPr/>
                </a:pPr>
                <a:r>
                  <a:rPr lang="en-US" cap="none" u="none" baseline="0">
                    <a:latin typeface="Arial"/>
                    <a:ea typeface="Arial"/>
                    <a:cs typeface="Arial"/>
                  </a:rPr>
                  <a:t/>
                </a:r>
              </a:p>
            </xdr:txBody>
          </xdr:sp>
          <xdr:sp>
            <xdr:nvSpPr>
              <xdr:cNvPr id="93" name="Polygon 283"/>
              <xdr:cNvSpPr>
                <a:spLocks/>
              </xdr:cNvSpPr>
            </xdr:nvSpPr>
            <xdr:spPr>
              <a:xfrm flipH="1">
                <a:off x="374" y="139"/>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Polygon 284"/>
              <xdr:cNvSpPr>
                <a:spLocks/>
              </xdr:cNvSpPr>
            </xdr:nvSpPr>
            <xdr:spPr>
              <a:xfrm flipH="1">
                <a:off x="374" y="139"/>
                <a:ext cx="4" cy="37"/>
              </a:xfrm>
              <a:custGeom>
                <a:pathLst>
                  <a:path h="41" w="4">
                    <a:moveTo>
                      <a:pt x="0" y="2"/>
                    </a:moveTo>
                    <a:lnTo>
                      <a:pt x="0" y="0"/>
                    </a:lnTo>
                    <a:lnTo>
                      <a:pt x="4" y="0"/>
                    </a:lnTo>
                    <a:lnTo>
                      <a:pt x="4" y="41"/>
                    </a:lnTo>
                    <a:lnTo>
                      <a:pt x="0" y="41"/>
                    </a:lnTo>
                    <a:lnTo>
                      <a:pt x="0" y="39"/>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Polygon 285"/>
              <xdr:cNvSpPr>
                <a:spLocks/>
              </xdr:cNvSpPr>
            </xdr:nvSpPr>
            <xdr:spPr>
              <a:xfrm flipH="1" flipV="1">
                <a:off x="374" y="173"/>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96" name="AutoShape 81"/>
          <xdr:cNvSpPr>
            <a:spLocks/>
          </xdr:cNvSpPr>
        </xdr:nvSpPr>
        <xdr:spPr>
          <a:xfrm>
            <a:off x="419" y="285"/>
            <a:ext cx="95" cy="22"/>
          </a:xfrm>
          <a:prstGeom prst="accentCallout2">
            <a:avLst>
              <a:gd name="adj1" fmla="val -194208"/>
              <a:gd name="adj2" fmla="val -531819"/>
              <a:gd name="adj3" fmla="val -124736"/>
              <a:gd name="adj4" fmla="val 4546"/>
              <a:gd name="adj5" fmla="val -58421"/>
              <a:gd name="adj6" fmla="val 4546"/>
              <a:gd name="adj7" fmla="val -62629"/>
              <a:gd name="adj8" fmla="val -118180"/>
            </a:avLst>
          </a:prstGeom>
          <a:solidFill>
            <a:srgbClr val="FFFFFF"/>
          </a:solidFill>
          <a:ln w="3175" cmpd="sng">
            <a:solidFill>
              <a:srgbClr val="0000FF"/>
            </a:solidFill>
            <a:headEnd type="arrow"/>
            <a:tailEnd type="none"/>
          </a:ln>
        </xdr:spPr>
        <xdr:txBody>
          <a:bodyPr vertOverflow="clip" wrap="square"/>
          <a:p>
            <a:pPr algn="l">
              <a:defRPr/>
            </a:pPr>
            <a:r>
              <a:rPr lang="en-US" cap="none" sz="1000" b="0" i="0" u="none" baseline="0"/>
              <a:t>Tubo in pvc</a:t>
            </a:r>
          </a:p>
        </xdr:txBody>
      </xdr:sp>
      <xdr:sp>
        <xdr:nvSpPr>
          <xdr:cNvPr id="97" name="AutoShape 643"/>
          <xdr:cNvSpPr>
            <a:spLocks/>
          </xdr:cNvSpPr>
        </xdr:nvSpPr>
        <xdr:spPr>
          <a:xfrm>
            <a:off x="414" y="329"/>
            <a:ext cx="65" cy="22"/>
          </a:xfrm>
          <a:prstGeom prst="accentCallout2">
            <a:avLst>
              <a:gd name="adj1" fmla="val -206921"/>
              <a:gd name="adj2" fmla="val -350000"/>
              <a:gd name="adj3" fmla="val -143847"/>
              <a:gd name="adj4" fmla="val 4546"/>
              <a:gd name="adj5" fmla="val -62305"/>
              <a:gd name="adj6" fmla="val 4546"/>
              <a:gd name="adj7" fmla="val -14615"/>
              <a:gd name="adj8" fmla="val 63634"/>
            </a:avLst>
          </a:prstGeom>
          <a:solidFill>
            <a:srgbClr val="FFFFFF"/>
          </a:solidFill>
          <a:ln w="3175" cmpd="sng">
            <a:solidFill>
              <a:srgbClr val="0000FF"/>
            </a:solidFill>
            <a:headEnd type="arrow"/>
            <a:tailEnd type="none"/>
          </a:ln>
        </xdr:spPr>
        <xdr:txBody>
          <a:bodyPr vertOverflow="clip" wrap="square"/>
          <a:p>
            <a:pPr algn="l">
              <a:defRPr/>
            </a:pPr>
            <a:r>
              <a:rPr lang="en-US" cap="none" sz="1000" b="0" i="0" u="none" baseline="0"/>
              <a:t>Isolante</a:t>
            </a:r>
          </a:p>
        </xdr:txBody>
      </xdr:sp>
      <xdr:sp>
        <xdr:nvSpPr>
          <xdr:cNvPr id="98" name="TextBox 645"/>
          <xdr:cNvSpPr txBox="1">
            <a:spLocks noChangeArrowheads="1"/>
          </xdr:cNvSpPr>
        </xdr:nvSpPr>
        <xdr:spPr>
          <a:xfrm>
            <a:off x="79" y="379"/>
            <a:ext cx="211" cy="24"/>
          </a:xfrm>
          <a:prstGeom prst="rect">
            <a:avLst/>
          </a:prstGeom>
          <a:gradFill rotWithShape="1">
            <a:gsLst>
              <a:gs pos="0">
                <a:srgbClr val="DDFFFF"/>
              </a:gs>
              <a:gs pos="50000">
                <a:srgbClr val="FFFFC9"/>
              </a:gs>
              <a:gs pos="100000">
                <a:srgbClr val="DDFFFF"/>
              </a:gs>
            </a:gsLst>
            <a:lin ang="5400000" scaled="1"/>
          </a:gradFill>
          <a:ln w="3175" cmpd="sng">
            <a:noFill/>
          </a:ln>
        </xdr:spPr>
        <xdr:txBody>
          <a:bodyPr vertOverflow="clip" wrap="square"/>
          <a:p>
            <a:pPr algn="ctr">
              <a:defRPr/>
            </a:pPr>
            <a:r>
              <a:rPr lang="en-US" cap="none" sz="800" b="0" i="0" u="none" baseline="0">
                <a:latin typeface="Arial"/>
                <a:ea typeface="Arial"/>
                <a:cs typeface="Arial"/>
              </a:rPr>
              <a:t>Particolare della griglia di immissione</a:t>
            </a:r>
          </a:p>
        </xdr:txBody>
      </xdr:sp>
    </xdr:grpSp>
    <xdr:clientData/>
  </xdr:twoCellAnchor>
  <xdr:twoCellAnchor>
    <xdr:from>
      <xdr:col>1</xdr:col>
      <xdr:colOff>57150</xdr:colOff>
      <xdr:row>26</xdr:row>
      <xdr:rowOff>114300</xdr:rowOff>
    </xdr:from>
    <xdr:to>
      <xdr:col>5</xdr:col>
      <xdr:colOff>314325</xdr:colOff>
      <xdr:row>55</xdr:row>
      <xdr:rowOff>133350</xdr:rowOff>
    </xdr:to>
    <xdr:grpSp>
      <xdr:nvGrpSpPr>
        <xdr:cNvPr id="99" name="Group 679"/>
        <xdr:cNvGrpSpPr>
          <a:grpSpLocks/>
        </xdr:cNvGrpSpPr>
      </xdr:nvGrpSpPr>
      <xdr:grpSpPr>
        <a:xfrm>
          <a:off x="666750" y="4324350"/>
          <a:ext cx="2695575" cy="4714875"/>
          <a:chOff x="70" y="454"/>
          <a:chExt cx="283" cy="495"/>
        </a:xfrm>
        <a:solidFill>
          <a:srgbClr val="FFFFFF"/>
        </a:solidFill>
      </xdr:grpSpPr>
      <xdr:sp>
        <xdr:nvSpPr>
          <xdr:cNvPr id="100" name="TextBox 649"/>
          <xdr:cNvSpPr txBox="1">
            <a:spLocks noChangeArrowheads="1"/>
          </xdr:cNvSpPr>
        </xdr:nvSpPr>
        <xdr:spPr>
          <a:xfrm>
            <a:off x="84" y="841"/>
            <a:ext cx="236" cy="94"/>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In questo caso la griglia è stata posizionata dietro il termosifone in modo che l'aria fredda che entra non dia  fastidio.
   La griglia deve poter essere ispezionabile per il cambio del filtro.</a:t>
            </a:r>
          </a:p>
        </xdr:txBody>
      </xdr:sp>
      <xdr:sp>
        <xdr:nvSpPr>
          <xdr:cNvPr id="101" name="Polygon 652"/>
          <xdr:cNvSpPr>
            <a:spLocks/>
          </xdr:cNvSpPr>
        </xdr:nvSpPr>
        <xdr:spPr>
          <a:xfrm>
            <a:off x="281" y="454"/>
            <a:ext cx="72" cy="495"/>
          </a:xfrm>
          <a:custGeom>
            <a:pathLst>
              <a:path h="515" w="72">
                <a:moveTo>
                  <a:pt x="0" y="0"/>
                </a:moveTo>
                <a:lnTo>
                  <a:pt x="0" y="179"/>
                </a:lnTo>
                <a:lnTo>
                  <a:pt x="72" y="228"/>
                </a:lnTo>
                <a:lnTo>
                  <a:pt x="72" y="515"/>
                </a:lnTo>
              </a:path>
            </a:pathLst>
          </a:custGeom>
          <a:noFill/>
          <a:ln w="38100"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02" name="Group 662"/>
          <xdr:cNvGrpSpPr>
            <a:grpSpLocks/>
          </xdr:cNvGrpSpPr>
        </xdr:nvGrpSpPr>
        <xdr:grpSpPr>
          <a:xfrm>
            <a:off x="109" y="548"/>
            <a:ext cx="165" cy="285"/>
            <a:chOff x="109" y="491"/>
            <a:chExt cx="165" cy="285"/>
          </a:xfrm>
          <a:solidFill>
            <a:srgbClr val="FFFFFF"/>
          </a:solidFill>
        </xdr:grpSpPr>
        <xdr:sp>
          <xdr:nvSpPr>
            <xdr:cNvPr id="103" name="Polygon 659"/>
            <xdr:cNvSpPr>
              <a:spLocks/>
            </xdr:cNvSpPr>
          </xdr:nvSpPr>
          <xdr:spPr>
            <a:xfrm>
              <a:off x="118" y="667"/>
              <a:ext cx="78" cy="9"/>
            </a:xfrm>
            <a:custGeom>
              <a:pathLst>
                <a:path h="9" w="78">
                  <a:moveTo>
                    <a:pt x="0" y="0"/>
                  </a:moveTo>
                  <a:lnTo>
                    <a:pt x="57" y="0"/>
                  </a:lnTo>
                  <a:lnTo>
                    <a:pt x="58" y="4"/>
                  </a:lnTo>
                  <a:cubicBezTo>
                    <a:pt x="59" y="5"/>
                    <a:pt x="61" y="7"/>
                    <a:pt x="63" y="7"/>
                  </a:cubicBezTo>
                  <a:cubicBezTo>
                    <a:pt x="64" y="7"/>
                    <a:pt x="68" y="7"/>
                    <a:pt x="70" y="6"/>
                  </a:cubicBezTo>
                  <a:lnTo>
                    <a:pt x="73" y="3"/>
                  </a:lnTo>
                  <a:lnTo>
                    <a:pt x="74" y="0"/>
                  </a:lnTo>
                  <a:lnTo>
                    <a:pt x="78" y="0"/>
                  </a:lnTo>
                  <a:lnTo>
                    <a:pt x="73" y="9"/>
                  </a:lnTo>
                  <a:lnTo>
                    <a:pt x="59" y="9"/>
                  </a:lnTo>
                  <a:lnTo>
                    <a:pt x="54" y="3"/>
                  </a:lnTo>
                  <a:lnTo>
                    <a:pt x="0" y="3"/>
                  </a:lnTo>
                  <a:lnTo>
                    <a:pt x="0" y="0"/>
                  </a:lnTo>
                  <a:close/>
                </a:path>
              </a:pathLst>
            </a:cu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Polygon 660"/>
            <xdr:cNvSpPr>
              <a:spLocks/>
            </xdr:cNvSpPr>
          </xdr:nvSpPr>
          <xdr:spPr>
            <a:xfrm>
              <a:off x="117" y="548"/>
              <a:ext cx="78" cy="9"/>
            </a:xfrm>
            <a:custGeom>
              <a:pathLst>
                <a:path h="9" w="78">
                  <a:moveTo>
                    <a:pt x="0" y="0"/>
                  </a:moveTo>
                  <a:lnTo>
                    <a:pt x="57" y="0"/>
                  </a:lnTo>
                  <a:lnTo>
                    <a:pt x="58" y="4"/>
                  </a:lnTo>
                  <a:cubicBezTo>
                    <a:pt x="59" y="5"/>
                    <a:pt x="61" y="7"/>
                    <a:pt x="63" y="7"/>
                  </a:cubicBezTo>
                  <a:cubicBezTo>
                    <a:pt x="64" y="7"/>
                    <a:pt x="68" y="7"/>
                    <a:pt x="70" y="6"/>
                  </a:cubicBezTo>
                  <a:lnTo>
                    <a:pt x="73" y="3"/>
                  </a:lnTo>
                  <a:lnTo>
                    <a:pt x="74" y="0"/>
                  </a:lnTo>
                  <a:lnTo>
                    <a:pt x="78" y="0"/>
                  </a:lnTo>
                  <a:lnTo>
                    <a:pt x="73" y="9"/>
                  </a:lnTo>
                  <a:lnTo>
                    <a:pt x="59" y="9"/>
                  </a:lnTo>
                  <a:lnTo>
                    <a:pt x="54" y="3"/>
                  </a:lnTo>
                  <a:lnTo>
                    <a:pt x="0" y="3"/>
                  </a:lnTo>
                  <a:lnTo>
                    <a:pt x="0" y="0"/>
                  </a:lnTo>
                  <a:close/>
                </a:path>
              </a:pathLst>
            </a:cu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05" name="Group 642"/>
            <xdr:cNvGrpSpPr>
              <a:grpSpLocks/>
            </xdr:cNvGrpSpPr>
          </xdr:nvGrpSpPr>
          <xdr:grpSpPr>
            <a:xfrm>
              <a:off x="109" y="506"/>
              <a:ext cx="144" cy="270"/>
              <a:chOff x="109" y="443"/>
              <a:chExt cx="144" cy="270"/>
            </a:xfrm>
            <a:solidFill>
              <a:srgbClr val="FFFFFF"/>
            </a:solidFill>
          </xdr:grpSpPr>
          <xdr:grpSp>
            <xdr:nvGrpSpPr>
              <xdr:cNvPr id="106" name="Group 319"/>
              <xdr:cNvGrpSpPr>
                <a:grpSpLocks noChangeAspect="1"/>
              </xdr:cNvGrpSpPr>
            </xdr:nvGrpSpPr>
            <xdr:grpSpPr>
              <a:xfrm>
                <a:off x="171" y="477"/>
                <a:ext cx="25" cy="137"/>
                <a:chOff x="254" y="403"/>
                <a:chExt cx="33" cy="180"/>
              </a:xfrm>
              <a:solidFill>
                <a:srgbClr val="FFFFFF"/>
              </a:solidFill>
            </xdr:grpSpPr>
            <xdr:sp>
              <xdr:nvSpPr>
                <xdr:cNvPr id="107" name="Rectangle 290"/>
                <xdr:cNvSpPr>
                  <a:spLocks noChangeAspect="1"/>
                </xdr:cNvSpPr>
              </xdr:nvSpPr>
              <xdr:spPr>
                <a:xfrm>
                  <a:off x="254" y="403"/>
                  <a:ext cx="33" cy="180"/>
                </a:xfrm>
                <a:prstGeom prst="roundRect">
                  <a:avLst/>
                </a:prstGeom>
                <a:gradFill rotWithShape="1">
                  <a:gsLst>
                    <a:gs pos="0">
                      <a:srgbClr val="D8DA90"/>
                    </a:gs>
                    <a:gs pos="100000">
                      <a:srgbClr val="FFCC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08" name="Group 291"/>
                <xdr:cNvGrpSpPr>
                  <a:grpSpLocks noChangeAspect="1"/>
                </xdr:cNvGrpSpPr>
              </xdr:nvGrpSpPr>
              <xdr:grpSpPr>
                <a:xfrm>
                  <a:off x="264" y="407"/>
                  <a:ext cx="13" cy="13"/>
                  <a:chOff x="566" y="423"/>
                  <a:chExt cx="26" cy="25"/>
                </a:xfrm>
                <a:solidFill>
                  <a:srgbClr val="FFFFFF"/>
                </a:solidFill>
              </xdr:grpSpPr>
              <xdr:grpSp>
                <xdr:nvGrpSpPr>
                  <xdr:cNvPr id="109" name="Group 292"/>
                  <xdr:cNvGrpSpPr>
                    <a:grpSpLocks noChangeAspect="1"/>
                  </xdr:cNvGrpSpPr>
                </xdr:nvGrpSpPr>
                <xdr:grpSpPr>
                  <a:xfrm>
                    <a:off x="566" y="423"/>
                    <a:ext cx="26" cy="25"/>
                    <a:chOff x="515" y="418"/>
                    <a:chExt cx="26" cy="25"/>
                  </a:xfrm>
                  <a:solidFill>
                    <a:srgbClr val="FFFFFF"/>
                  </a:solidFill>
                </xdr:grpSpPr>
                <xdr:sp>
                  <xdr:nvSpPr>
                    <xdr:cNvPr id="110" name="AutoShape 293"/>
                    <xdr:cNvSpPr>
                      <a:spLocks noChangeAspect="1"/>
                    </xdr:cNvSpPr>
                  </xdr:nvSpPr>
                  <xdr:spPr>
                    <a:xfrm>
                      <a:off x="515" y="418"/>
                      <a:ext cx="26" cy="25"/>
                    </a:xfrm>
                    <a:prstGeom prst="octagon">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AutoShape 294"/>
                    <xdr:cNvSpPr>
                      <a:spLocks noChangeAspect="1"/>
                    </xdr:cNvSpPr>
                  </xdr:nvSpPr>
                  <xdr:spPr>
                    <a:xfrm rot="1187049">
                      <a:off x="516" y="419"/>
                      <a:ext cx="24" cy="23"/>
                    </a:xfrm>
                    <a:prstGeom prst="octagon">
                      <a:avLst/>
                    </a:prstGeom>
                    <a:gradFill rotWithShape="1">
                      <a:gsLst>
                        <a:gs pos="0">
                          <a:srgbClr val="FFFFFF"/>
                        </a:gs>
                        <a:gs pos="100000">
                          <a:srgbClr val="DBDBDB"/>
                        </a:gs>
                      </a:gsLst>
                      <a:path path="rect">
                        <a:fillToRect r="100000" b="10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Oval 295"/>
                    <xdr:cNvSpPr>
                      <a:spLocks noChangeAspect="1"/>
                    </xdr:cNvSpPr>
                  </xdr:nvSpPr>
                  <xdr:spPr>
                    <a:xfrm>
                      <a:off x="521" y="424"/>
                      <a:ext cx="13" cy="12"/>
                    </a:xfrm>
                    <a:prstGeom prst="ellipse">
                      <a:avLst/>
                    </a:prstGeom>
                    <a:gradFill rotWithShape="1">
                      <a:gsLst>
                        <a:gs pos="0">
                          <a:srgbClr val="757575"/>
                        </a:gs>
                        <a:gs pos="100000">
                          <a:srgbClr val="FFFFFF"/>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3" name="Oval 296"/>
                  <xdr:cNvSpPr>
                    <a:spLocks noChangeAspect="1"/>
                  </xdr:cNvSpPr>
                </xdr:nvSpPr>
                <xdr:spPr>
                  <a:xfrm>
                    <a:off x="572" y="429"/>
                    <a:ext cx="12"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4" name="Rectangle 297"/>
                <xdr:cNvSpPr>
                  <a:spLocks noChangeAspect="1"/>
                </xdr:cNvSpPr>
              </xdr:nvSpPr>
              <xdr:spPr>
                <a:xfrm>
                  <a:off x="260" y="425"/>
                  <a:ext cx="5" cy="67"/>
                </a:xfrm>
                <a:prstGeom prst="roundRect">
                  <a:avLst/>
                </a:prstGeom>
                <a:gradFill rotWithShape="1">
                  <a:gsLst>
                    <a:gs pos="0">
                      <a:srgbClr val="004675"/>
                    </a:gs>
                    <a:gs pos="50000">
                      <a:srgbClr val="0099FF"/>
                    </a:gs>
                    <a:gs pos="100000">
                      <a:srgbClr val="0046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298"/>
                <xdr:cNvSpPr>
                  <a:spLocks noChangeAspect="1"/>
                </xdr:cNvSpPr>
              </xdr:nvSpPr>
              <xdr:spPr>
                <a:xfrm>
                  <a:off x="260" y="498"/>
                  <a:ext cx="5" cy="67"/>
                </a:xfrm>
                <a:prstGeom prst="roundRect">
                  <a:avLst/>
                </a:prstGeom>
                <a:gradFill rotWithShape="1">
                  <a:gsLst>
                    <a:gs pos="0">
                      <a:srgbClr val="004675"/>
                    </a:gs>
                    <a:gs pos="50000">
                      <a:srgbClr val="0099FF"/>
                    </a:gs>
                    <a:gs pos="100000">
                      <a:srgbClr val="0046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299"/>
                <xdr:cNvSpPr>
                  <a:spLocks noChangeAspect="1"/>
                </xdr:cNvSpPr>
              </xdr:nvSpPr>
              <xdr:spPr>
                <a:xfrm>
                  <a:off x="269" y="428"/>
                  <a:ext cx="4" cy="64"/>
                </a:xfrm>
                <a:prstGeom prst="roundRect">
                  <a:avLst/>
                </a:prstGeom>
                <a:gradFill rotWithShape="1">
                  <a:gsLst>
                    <a:gs pos="0">
                      <a:srgbClr val="004675"/>
                    </a:gs>
                    <a:gs pos="50000">
                      <a:srgbClr val="0099FF"/>
                    </a:gs>
                    <a:gs pos="100000">
                      <a:srgbClr val="0046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Rectangle 300"/>
                <xdr:cNvSpPr>
                  <a:spLocks noChangeAspect="1"/>
                </xdr:cNvSpPr>
              </xdr:nvSpPr>
              <xdr:spPr>
                <a:xfrm>
                  <a:off x="269" y="498"/>
                  <a:ext cx="4" cy="62"/>
                </a:xfrm>
                <a:prstGeom prst="roundRect">
                  <a:avLst/>
                </a:prstGeom>
                <a:gradFill rotWithShape="1">
                  <a:gsLst>
                    <a:gs pos="0">
                      <a:srgbClr val="004675"/>
                    </a:gs>
                    <a:gs pos="50000">
                      <a:srgbClr val="0099FF"/>
                    </a:gs>
                    <a:gs pos="100000">
                      <a:srgbClr val="0046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301"/>
                <xdr:cNvSpPr>
                  <a:spLocks noChangeAspect="1"/>
                </xdr:cNvSpPr>
              </xdr:nvSpPr>
              <xdr:spPr>
                <a:xfrm>
                  <a:off x="277" y="426"/>
                  <a:ext cx="5" cy="66"/>
                </a:xfrm>
                <a:prstGeom prst="roundRect">
                  <a:avLst/>
                </a:prstGeom>
                <a:gradFill rotWithShape="1">
                  <a:gsLst>
                    <a:gs pos="0">
                      <a:srgbClr val="004675"/>
                    </a:gs>
                    <a:gs pos="50000">
                      <a:srgbClr val="0099FF"/>
                    </a:gs>
                    <a:gs pos="100000">
                      <a:srgbClr val="0046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302"/>
                <xdr:cNvSpPr>
                  <a:spLocks noChangeAspect="1"/>
                </xdr:cNvSpPr>
              </xdr:nvSpPr>
              <xdr:spPr>
                <a:xfrm>
                  <a:off x="277" y="498"/>
                  <a:ext cx="5" cy="67"/>
                </a:xfrm>
                <a:prstGeom prst="roundRect">
                  <a:avLst/>
                </a:prstGeom>
                <a:gradFill rotWithShape="1">
                  <a:gsLst>
                    <a:gs pos="0">
                      <a:srgbClr val="004675"/>
                    </a:gs>
                    <a:gs pos="50000">
                      <a:srgbClr val="0099FF"/>
                    </a:gs>
                    <a:gs pos="100000">
                      <a:srgbClr val="0046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20" name="Group 311"/>
                <xdr:cNvGrpSpPr>
                  <a:grpSpLocks noChangeAspect="1"/>
                </xdr:cNvGrpSpPr>
              </xdr:nvGrpSpPr>
              <xdr:grpSpPr>
                <a:xfrm>
                  <a:off x="264" y="566"/>
                  <a:ext cx="13" cy="13"/>
                  <a:chOff x="566" y="423"/>
                  <a:chExt cx="26" cy="25"/>
                </a:xfrm>
                <a:solidFill>
                  <a:srgbClr val="FFFFFF"/>
                </a:solidFill>
              </xdr:grpSpPr>
              <xdr:grpSp>
                <xdr:nvGrpSpPr>
                  <xdr:cNvPr id="121" name="Group 312"/>
                  <xdr:cNvGrpSpPr>
                    <a:grpSpLocks noChangeAspect="1"/>
                  </xdr:cNvGrpSpPr>
                </xdr:nvGrpSpPr>
                <xdr:grpSpPr>
                  <a:xfrm>
                    <a:off x="566" y="423"/>
                    <a:ext cx="26" cy="25"/>
                    <a:chOff x="515" y="418"/>
                    <a:chExt cx="26" cy="25"/>
                  </a:xfrm>
                  <a:solidFill>
                    <a:srgbClr val="FFFFFF"/>
                  </a:solidFill>
                </xdr:grpSpPr>
                <xdr:sp>
                  <xdr:nvSpPr>
                    <xdr:cNvPr id="122" name="AutoShape 313"/>
                    <xdr:cNvSpPr>
                      <a:spLocks noChangeAspect="1"/>
                    </xdr:cNvSpPr>
                  </xdr:nvSpPr>
                  <xdr:spPr>
                    <a:xfrm>
                      <a:off x="515" y="418"/>
                      <a:ext cx="26" cy="25"/>
                    </a:xfrm>
                    <a:prstGeom prst="octagon">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AutoShape 314"/>
                    <xdr:cNvSpPr>
                      <a:spLocks noChangeAspect="1"/>
                    </xdr:cNvSpPr>
                  </xdr:nvSpPr>
                  <xdr:spPr>
                    <a:xfrm rot="1187049">
                      <a:off x="516" y="419"/>
                      <a:ext cx="24" cy="23"/>
                    </a:xfrm>
                    <a:prstGeom prst="octagon">
                      <a:avLst/>
                    </a:prstGeom>
                    <a:gradFill rotWithShape="1">
                      <a:gsLst>
                        <a:gs pos="0">
                          <a:srgbClr val="FFFFFF"/>
                        </a:gs>
                        <a:gs pos="100000">
                          <a:srgbClr val="DBDBDB"/>
                        </a:gs>
                      </a:gsLst>
                      <a:path path="rect">
                        <a:fillToRect r="100000" b="10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Oval 315"/>
                    <xdr:cNvSpPr>
                      <a:spLocks noChangeAspect="1"/>
                    </xdr:cNvSpPr>
                  </xdr:nvSpPr>
                  <xdr:spPr>
                    <a:xfrm>
                      <a:off x="521" y="424"/>
                      <a:ext cx="13" cy="12"/>
                    </a:xfrm>
                    <a:prstGeom prst="ellipse">
                      <a:avLst/>
                    </a:prstGeom>
                    <a:gradFill rotWithShape="1">
                      <a:gsLst>
                        <a:gs pos="0">
                          <a:srgbClr val="757575"/>
                        </a:gs>
                        <a:gs pos="100000">
                          <a:srgbClr val="FFFFFF"/>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5" name="Oval 316"/>
                  <xdr:cNvSpPr>
                    <a:spLocks noChangeAspect="1"/>
                  </xdr:cNvSpPr>
                </xdr:nvSpPr>
                <xdr:spPr>
                  <a:xfrm>
                    <a:off x="572" y="429"/>
                    <a:ext cx="12"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6" name="Polygon 317"/>
              <xdr:cNvSpPr>
                <a:spLocks/>
              </xdr:cNvSpPr>
            </xdr:nvSpPr>
            <xdr:spPr>
              <a:xfrm>
                <a:off x="112" y="443"/>
                <a:ext cx="141" cy="270"/>
              </a:xfrm>
              <a:custGeom>
                <a:pathLst>
                  <a:path h="270" w="141">
                    <a:moveTo>
                      <a:pt x="0" y="7"/>
                    </a:moveTo>
                    <a:lnTo>
                      <a:pt x="0" y="269"/>
                    </a:lnTo>
                    <a:lnTo>
                      <a:pt x="15" y="256"/>
                    </a:lnTo>
                    <a:lnTo>
                      <a:pt x="34" y="261"/>
                    </a:lnTo>
                    <a:lnTo>
                      <a:pt x="48" y="270"/>
                    </a:lnTo>
                    <a:lnTo>
                      <a:pt x="48" y="226"/>
                    </a:lnTo>
                    <a:lnTo>
                      <a:pt x="141" y="226"/>
                    </a:lnTo>
                    <a:lnTo>
                      <a:pt x="140" y="218"/>
                    </a:lnTo>
                    <a:lnTo>
                      <a:pt x="137" y="210"/>
                    </a:lnTo>
                    <a:lnTo>
                      <a:pt x="133" y="203"/>
                    </a:lnTo>
                    <a:lnTo>
                      <a:pt x="138" y="192"/>
                    </a:lnTo>
                    <a:lnTo>
                      <a:pt x="50" y="192"/>
                    </a:lnTo>
                    <a:lnTo>
                      <a:pt x="50" y="2"/>
                    </a:lnTo>
                    <a:lnTo>
                      <a:pt x="40" y="8"/>
                    </a:lnTo>
                    <a:lnTo>
                      <a:pt x="9" y="0"/>
                    </a:lnTo>
                    <a:lnTo>
                      <a:pt x="0" y="7"/>
                    </a:lnTo>
                    <a:close/>
                  </a:path>
                </a:pathLst>
              </a:custGeom>
              <a:pattFill prst="ltDnDiag">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Rectangle 318"/>
              <xdr:cNvSpPr>
                <a:spLocks/>
              </xdr:cNvSpPr>
            </xdr:nvSpPr>
            <xdr:spPr>
              <a:xfrm>
                <a:off x="112" y="484"/>
                <a:ext cx="50" cy="16"/>
              </a:xfrm>
              <a:prstGeom prst="rect">
                <a:avLst/>
              </a:prstGeom>
              <a:gradFill rotWithShape="1">
                <a:gsLst>
                  <a:gs pos="0">
                    <a:srgbClr val="C4C4C4"/>
                  </a:gs>
                  <a:gs pos="50000">
                    <a:srgbClr val="FFFFFF"/>
                  </a:gs>
                  <a:gs pos="100000">
                    <a:srgbClr val="C4C4C4"/>
                  </a:gs>
                </a:gsLst>
                <a:lin ang="5400000" scaled="1"/>
              </a:gradFill>
              <a:ln w="3175" cmpd="sng">
                <a:noFill/>
              </a:ln>
            </xdr:spPr>
            <xdr:txBody>
              <a:bodyPr vertOverflow="clip" wrap="square"/>
              <a:p>
                <a:pPr algn="l">
                  <a:defRPr/>
                </a:pPr>
                <a:r>
                  <a:rPr lang="en-US" cap="none" u="none" baseline="0">
                    <a:latin typeface="Arial"/>
                    <a:ea typeface="Arial"/>
                    <a:cs typeface="Arial"/>
                  </a:rPr>
                  <a:t/>
                </a:r>
              </a:p>
            </xdr:txBody>
          </xdr:sp>
          <xdr:grpSp>
            <xdr:nvGrpSpPr>
              <xdr:cNvPr id="128" name="Group 579"/>
              <xdr:cNvGrpSpPr>
                <a:grpSpLocks/>
              </xdr:cNvGrpSpPr>
            </xdr:nvGrpSpPr>
            <xdr:grpSpPr>
              <a:xfrm>
                <a:off x="162" y="481"/>
                <a:ext cx="3" cy="24"/>
                <a:chOff x="374" y="139"/>
                <a:chExt cx="4" cy="37"/>
              </a:xfrm>
              <a:solidFill>
                <a:srgbClr val="FFFFFF"/>
              </a:solidFill>
            </xdr:grpSpPr>
            <xdr:sp>
              <xdr:nvSpPr>
                <xdr:cNvPr id="129" name="Rectangle 580"/>
                <xdr:cNvSpPr>
                  <a:spLocks/>
                </xdr:cNvSpPr>
              </xdr:nvSpPr>
              <xdr:spPr>
                <a:xfrm flipH="1">
                  <a:off x="374" y="141"/>
                  <a:ext cx="4" cy="34"/>
                </a:xfrm>
                <a:prstGeom prst="rect">
                  <a:avLst/>
                </a:prstGeom>
                <a:pattFill prst="ltDnDiag">
                  <a:fgClr>
                    <a:srgbClr val="000000"/>
                  </a:fgClr>
                  <a:bgClr>
                    <a:srgbClr val="FFFFFF"/>
                  </a:bgClr>
                </a:pattFill>
                <a:ln w="3175" cmpd="sng">
                  <a:noFill/>
                </a:ln>
              </xdr:spPr>
              <xdr:txBody>
                <a:bodyPr vertOverflow="clip" wrap="square"/>
                <a:p>
                  <a:pPr algn="l">
                    <a:defRPr/>
                  </a:pPr>
                  <a:r>
                    <a:rPr lang="en-US" cap="none" u="none" baseline="0">
                      <a:latin typeface="Arial"/>
                      <a:ea typeface="Arial"/>
                      <a:cs typeface="Arial"/>
                    </a:rPr>
                    <a:t/>
                  </a:r>
                </a:p>
              </xdr:txBody>
            </xdr:sp>
            <xdr:sp>
              <xdr:nvSpPr>
                <xdr:cNvPr id="130" name="Polygon 581"/>
                <xdr:cNvSpPr>
                  <a:spLocks/>
                </xdr:cNvSpPr>
              </xdr:nvSpPr>
              <xdr:spPr>
                <a:xfrm flipH="1">
                  <a:off x="374" y="139"/>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Polygon 582"/>
                <xdr:cNvSpPr>
                  <a:spLocks/>
                </xdr:cNvSpPr>
              </xdr:nvSpPr>
              <xdr:spPr>
                <a:xfrm flipH="1">
                  <a:off x="374" y="139"/>
                  <a:ext cx="4" cy="37"/>
                </a:xfrm>
                <a:custGeom>
                  <a:pathLst>
                    <a:path h="41" w="4">
                      <a:moveTo>
                        <a:pt x="0" y="2"/>
                      </a:moveTo>
                      <a:lnTo>
                        <a:pt x="0" y="0"/>
                      </a:lnTo>
                      <a:lnTo>
                        <a:pt x="4" y="0"/>
                      </a:lnTo>
                      <a:lnTo>
                        <a:pt x="4" y="41"/>
                      </a:lnTo>
                      <a:lnTo>
                        <a:pt x="0" y="41"/>
                      </a:lnTo>
                      <a:lnTo>
                        <a:pt x="0" y="39"/>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Polygon 583"/>
                <xdr:cNvSpPr>
                  <a:spLocks/>
                </xdr:cNvSpPr>
              </xdr:nvSpPr>
              <xdr:spPr>
                <a:xfrm flipH="1" flipV="1">
                  <a:off x="374" y="173"/>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3" name="Group 589"/>
              <xdr:cNvGrpSpPr>
                <a:grpSpLocks/>
              </xdr:cNvGrpSpPr>
            </xdr:nvGrpSpPr>
            <xdr:grpSpPr>
              <a:xfrm>
                <a:off x="109" y="480"/>
                <a:ext cx="3" cy="24"/>
                <a:chOff x="95" y="397"/>
                <a:chExt cx="3" cy="24"/>
              </a:xfrm>
              <a:solidFill>
                <a:srgbClr val="FFFFFF"/>
              </a:solidFill>
            </xdr:grpSpPr>
            <xdr:sp>
              <xdr:nvSpPr>
                <xdr:cNvPr id="134" name="Rectangle 585"/>
                <xdr:cNvSpPr>
                  <a:spLocks/>
                </xdr:cNvSpPr>
              </xdr:nvSpPr>
              <xdr:spPr>
                <a:xfrm flipV="1">
                  <a:off x="95" y="398"/>
                  <a:ext cx="3" cy="22"/>
                </a:xfrm>
                <a:prstGeom prst="rect">
                  <a:avLst/>
                </a:prstGeom>
                <a:pattFill prst="ltUpDiag">
                  <a:fgClr>
                    <a:srgbClr val="000000"/>
                  </a:fgClr>
                  <a:bgClr>
                    <a:srgbClr val="FFFFFF"/>
                  </a:bgClr>
                </a:pattFill>
                <a:ln w="3175" cmpd="sng">
                  <a:noFill/>
                </a:ln>
              </xdr:spPr>
              <xdr:txBody>
                <a:bodyPr vertOverflow="clip" wrap="square"/>
                <a:p>
                  <a:pPr algn="l">
                    <a:defRPr/>
                  </a:pPr>
                  <a:r>
                    <a:rPr lang="en-US" cap="none" u="none" baseline="0">
                      <a:latin typeface="Arial"/>
                      <a:ea typeface="Arial"/>
                      <a:cs typeface="Arial"/>
                    </a:rPr>
                    <a:t/>
                  </a:r>
                </a:p>
              </xdr:txBody>
            </xdr:sp>
            <xdr:sp>
              <xdr:nvSpPr>
                <xdr:cNvPr id="135" name="Polygon 586"/>
                <xdr:cNvSpPr>
                  <a:spLocks/>
                </xdr:cNvSpPr>
              </xdr:nvSpPr>
              <xdr:spPr>
                <a:xfrm flipV="1">
                  <a:off x="95" y="419"/>
                  <a:ext cx="3" cy="2"/>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Polygon 587"/>
                <xdr:cNvSpPr>
                  <a:spLocks/>
                </xdr:cNvSpPr>
              </xdr:nvSpPr>
              <xdr:spPr>
                <a:xfrm flipV="1">
                  <a:off x="95" y="397"/>
                  <a:ext cx="3" cy="24"/>
                </a:xfrm>
                <a:custGeom>
                  <a:pathLst>
                    <a:path h="41" w="4">
                      <a:moveTo>
                        <a:pt x="0" y="2"/>
                      </a:moveTo>
                      <a:lnTo>
                        <a:pt x="0" y="0"/>
                      </a:lnTo>
                      <a:lnTo>
                        <a:pt x="4" y="0"/>
                      </a:lnTo>
                      <a:lnTo>
                        <a:pt x="4" y="41"/>
                      </a:lnTo>
                      <a:lnTo>
                        <a:pt x="0" y="41"/>
                      </a:lnTo>
                      <a:lnTo>
                        <a:pt x="0" y="39"/>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Polygon 588"/>
                <xdr:cNvSpPr>
                  <a:spLocks/>
                </xdr:cNvSpPr>
              </xdr:nvSpPr>
              <xdr:spPr>
                <a:xfrm>
                  <a:off x="95" y="397"/>
                  <a:ext cx="3" cy="2"/>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38" name="AutoShape 654"/>
            <xdr:cNvSpPr>
              <a:spLocks/>
            </xdr:cNvSpPr>
          </xdr:nvSpPr>
          <xdr:spPr>
            <a:xfrm>
              <a:off x="212" y="491"/>
              <a:ext cx="62" cy="39"/>
            </a:xfrm>
            <a:prstGeom prst="accentCallout2">
              <a:avLst>
                <a:gd name="adj1" fmla="val -129032"/>
                <a:gd name="adj2" fmla="val 96152"/>
                <a:gd name="adj3" fmla="val -98388"/>
                <a:gd name="adj4" fmla="val -19231"/>
                <a:gd name="adj5" fmla="val -62902"/>
                <a:gd name="adj6" fmla="val -19231"/>
                <a:gd name="adj7" fmla="val -54837"/>
                <a:gd name="adj8" fmla="val 216666"/>
              </a:avLst>
            </a:prstGeom>
            <a:solidFill>
              <a:srgbClr val="FFFFFF"/>
            </a:solidFill>
            <a:ln w="3175" cmpd="sng">
              <a:solidFill>
                <a:srgbClr val="0000FF"/>
              </a:solidFill>
              <a:headEnd type="arrow"/>
              <a:tailEnd type="none"/>
            </a:ln>
          </xdr:spPr>
          <xdr:txBody>
            <a:bodyPr vertOverflow="clip" wrap="square"/>
            <a:p>
              <a:pPr algn="l">
                <a:defRPr/>
              </a:pPr>
              <a:r>
                <a:rPr lang="en-US" cap="none" sz="800" b="0" i="0" u="none" baseline="0"/>
                <a:t>Griglia regolabile</a:t>
              </a:r>
            </a:p>
          </xdr:txBody>
        </xdr:sp>
      </xdr:grpSp>
      <xdr:sp>
        <xdr:nvSpPr>
          <xdr:cNvPr id="139" name="TextBox 661"/>
          <xdr:cNvSpPr txBox="1">
            <a:spLocks noChangeArrowheads="1"/>
          </xdr:cNvSpPr>
        </xdr:nvSpPr>
        <xdr:spPr>
          <a:xfrm>
            <a:off x="70" y="459"/>
            <a:ext cx="186" cy="34"/>
          </a:xfrm>
          <a:prstGeom prst="rect">
            <a:avLst/>
          </a:prstGeom>
          <a:gradFill rotWithShape="1">
            <a:gsLst>
              <a:gs pos="0">
                <a:srgbClr val="DDFFFF"/>
              </a:gs>
              <a:gs pos="50000">
                <a:srgbClr val="FFFFC9"/>
              </a:gs>
              <a:gs pos="100000">
                <a:srgbClr val="DDFFFF"/>
              </a:gs>
            </a:gsLst>
            <a:lin ang="5400000" scaled="1"/>
          </a:gradFill>
          <a:ln w="3175" cmpd="sng">
            <a:noFill/>
          </a:ln>
        </xdr:spPr>
        <xdr:txBody>
          <a:bodyPr vertOverflow="clip" wrap="square"/>
          <a:p>
            <a:pPr algn="ctr">
              <a:defRPr/>
            </a:pPr>
            <a:r>
              <a:rPr lang="en-US" cap="none" sz="800" b="0" i="0" u="none" baseline="0">
                <a:latin typeface="Arial"/>
                <a:ea typeface="Arial"/>
                <a:cs typeface="Arial"/>
              </a:rPr>
              <a:t>Possibili soluzioni per le bocche di immissione</a:t>
            </a:r>
          </a:p>
        </xdr:txBody>
      </xdr:sp>
    </xdr:grpSp>
    <xdr:clientData/>
  </xdr:twoCellAnchor>
  <xdr:twoCellAnchor>
    <xdr:from>
      <xdr:col>6</xdr:col>
      <xdr:colOff>9525</xdr:colOff>
      <xdr:row>23</xdr:row>
      <xdr:rowOff>133350</xdr:rowOff>
    </xdr:from>
    <xdr:to>
      <xdr:col>10</xdr:col>
      <xdr:colOff>371475</xdr:colOff>
      <xdr:row>54</xdr:row>
      <xdr:rowOff>85725</xdr:rowOff>
    </xdr:to>
    <xdr:grpSp>
      <xdr:nvGrpSpPr>
        <xdr:cNvPr id="140" name="Group 678"/>
        <xdr:cNvGrpSpPr>
          <a:grpSpLocks/>
        </xdr:cNvGrpSpPr>
      </xdr:nvGrpSpPr>
      <xdr:grpSpPr>
        <a:xfrm>
          <a:off x="3667125" y="3857625"/>
          <a:ext cx="2800350" cy="4972050"/>
          <a:chOff x="385" y="405"/>
          <a:chExt cx="294" cy="522"/>
        </a:xfrm>
        <a:solidFill>
          <a:srgbClr val="FFFFFF"/>
        </a:solidFill>
      </xdr:grpSpPr>
      <xdr:sp>
        <xdr:nvSpPr>
          <xdr:cNvPr id="141" name="TextBox 646"/>
          <xdr:cNvSpPr txBox="1">
            <a:spLocks noChangeArrowheads="1"/>
          </xdr:cNvSpPr>
        </xdr:nvSpPr>
        <xdr:spPr>
          <a:xfrm>
            <a:off x="385" y="405"/>
            <a:ext cx="250" cy="24"/>
          </a:xfrm>
          <a:prstGeom prst="rect">
            <a:avLst/>
          </a:prstGeom>
          <a:gradFill rotWithShape="1">
            <a:gsLst>
              <a:gs pos="0">
                <a:srgbClr val="DDFFFF"/>
              </a:gs>
              <a:gs pos="50000">
                <a:srgbClr val="FFFFC9"/>
              </a:gs>
              <a:gs pos="100000">
                <a:srgbClr val="DDFFFF"/>
              </a:gs>
            </a:gsLst>
            <a:lin ang="5400000" scaled="1"/>
          </a:gradFill>
          <a:ln w="3175" cmpd="sng">
            <a:noFill/>
          </a:ln>
        </xdr:spPr>
        <xdr:txBody>
          <a:bodyPr vertOverflow="clip" wrap="square"/>
          <a:p>
            <a:pPr algn="ctr">
              <a:defRPr/>
            </a:pPr>
            <a:r>
              <a:rPr lang="en-US" cap="none" sz="800" b="0" i="0" u="none" baseline="0">
                <a:latin typeface="Arial"/>
                <a:ea typeface="Arial"/>
                <a:cs typeface="Arial"/>
              </a:rPr>
              <a:t>Possibili soluzioni per le bocche di immissione</a:t>
            </a:r>
          </a:p>
        </xdr:txBody>
      </xdr:sp>
      <xdr:sp>
        <xdr:nvSpPr>
          <xdr:cNvPr id="142" name="TextBox 653"/>
          <xdr:cNvSpPr txBox="1">
            <a:spLocks noChangeArrowheads="1"/>
          </xdr:cNvSpPr>
        </xdr:nvSpPr>
        <xdr:spPr>
          <a:xfrm>
            <a:off x="394" y="874"/>
            <a:ext cx="254" cy="53"/>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   In quest'altro caso la griglia è stata posizionata sopra il cassonetto, dietro la tenda. </a:t>
            </a:r>
          </a:p>
        </xdr:txBody>
      </xdr:sp>
      <xdr:grpSp>
        <xdr:nvGrpSpPr>
          <xdr:cNvPr id="143" name="Group 676"/>
          <xdr:cNvGrpSpPr>
            <a:grpSpLocks/>
          </xdr:cNvGrpSpPr>
        </xdr:nvGrpSpPr>
        <xdr:grpSpPr>
          <a:xfrm>
            <a:off x="421" y="432"/>
            <a:ext cx="258" cy="422"/>
            <a:chOff x="445" y="432"/>
            <a:chExt cx="258" cy="422"/>
          </a:xfrm>
          <a:solidFill>
            <a:srgbClr val="FFFFFF"/>
          </a:solidFill>
        </xdr:grpSpPr>
        <xdr:sp>
          <xdr:nvSpPr>
            <xdr:cNvPr id="144" name="Rectangle 675"/>
            <xdr:cNvSpPr>
              <a:spLocks/>
            </xdr:cNvSpPr>
          </xdr:nvSpPr>
          <xdr:spPr>
            <a:xfrm>
              <a:off x="452" y="483"/>
              <a:ext cx="61" cy="89"/>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5" name="Rectangle 605"/>
            <xdr:cNvSpPr>
              <a:spLocks/>
            </xdr:cNvSpPr>
          </xdr:nvSpPr>
          <xdr:spPr>
            <a:xfrm>
              <a:off x="566" y="572"/>
              <a:ext cx="16" cy="3"/>
            </a:xfrm>
            <a:prstGeom prst="rect">
              <a:avLst/>
            </a:prstGeom>
            <a:gradFill rotWithShape="1">
              <a:gsLst>
                <a:gs pos="0">
                  <a:srgbClr val="FFFFFF"/>
                </a:gs>
                <a:gs pos="50000">
                  <a:srgbClr val="757575"/>
                </a:gs>
                <a:gs pos="100000">
                  <a:srgbClr val="FFFFFF"/>
                </a:gs>
              </a:gsLst>
              <a:lin ang="54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Rectangle 576"/>
            <xdr:cNvSpPr>
              <a:spLocks/>
            </xdr:cNvSpPr>
          </xdr:nvSpPr>
          <xdr:spPr>
            <a:xfrm>
              <a:off x="465" y="561"/>
              <a:ext cx="32" cy="65"/>
            </a:xfrm>
            <a:prstGeom prst="rect">
              <a:avLst/>
            </a:prstGeom>
            <a:pattFill prst="shingle">
              <a:fgClr>
                <a:srgbClr val="FF808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sp>
          <xdr:nvSpPr>
            <xdr:cNvPr id="147" name="Rectangle 448"/>
            <xdr:cNvSpPr>
              <a:spLocks/>
            </xdr:cNvSpPr>
          </xdr:nvSpPr>
          <xdr:spPr>
            <a:xfrm>
              <a:off x="513" y="560"/>
              <a:ext cx="5" cy="71"/>
            </a:xfrm>
            <a:prstGeom prst="rect">
              <a:avLst/>
            </a:prstGeom>
            <a:gradFill rotWithShape="1">
              <a:gsLst>
                <a:gs pos="0">
                  <a:srgbClr val="727272"/>
                </a:gs>
                <a:gs pos="100000">
                  <a:srgbClr val="F8F8F8"/>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Rectangle 322"/>
            <xdr:cNvSpPr>
              <a:spLocks/>
            </xdr:cNvSpPr>
          </xdr:nvSpPr>
          <xdr:spPr>
            <a:xfrm>
              <a:off x="456" y="631"/>
              <a:ext cx="60" cy="55"/>
            </a:xfrm>
            <a:prstGeom prst="rect">
              <a:avLst/>
            </a:prstGeom>
            <a:blipFill>
              <a:blip r:embed="rId1"/>
              <a:srcRect/>
              <a:stretch>
                <a:fillRect/>
              </a:stretch>
            </a:blip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Polygon 325"/>
            <xdr:cNvSpPr>
              <a:spLocks/>
            </xdr:cNvSpPr>
          </xdr:nvSpPr>
          <xdr:spPr>
            <a:xfrm>
              <a:off x="449" y="432"/>
              <a:ext cx="6" cy="255"/>
            </a:xfrm>
            <a:custGeom>
              <a:pathLst>
                <a:path h="403" w="10">
                  <a:moveTo>
                    <a:pt x="0" y="10"/>
                  </a:moveTo>
                  <a:lnTo>
                    <a:pt x="0" y="403"/>
                  </a:lnTo>
                  <a:lnTo>
                    <a:pt x="10" y="403"/>
                  </a:lnTo>
                  <a:lnTo>
                    <a:pt x="10" y="0"/>
                  </a:lnTo>
                  <a:lnTo>
                    <a:pt x="6" y="12"/>
                  </a:lnTo>
                  <a:lnTo>
                    <a:pt x="2" y="5"/>
                  </a:lnTo>
                  <a:lnTo>
                    <a:pt x="0" y="10"/>
                  </a:lnTo>
                  <a:close/>
                </a:path>
              </a:pathLst>
            </a:custGeom>
            <a:gradFill rotWithShape="1">
              <a:gsLst>
                <a:gs pos="0">
                  <a:srgbClr val="FFCC99"/>
                </a:gs>
                <a:gs pos="100000">
                  <a:srgbClr val="808080"/>
                </a:gs>
              </a:gsLst>
              <a:lin ang="0" scaled="1"/>
            </a:gradFill>
            <a:ln w="317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Polygon 326"/>
            <xdr:cNvSpPr>
              <a:spLocks/>
            </xdr:cNvSpPr>
          </xdr:nvSpPr>
          <xdr:spPr>
            <a:xfrm>
              <a:off x="481" y="439"/>
              <a:ext cx="12" cy="57"/>
            </a:xfrm>
            <a:custGeom>
              <a:pathLst>
                <a:path h="79" w="51">
                  <a:moveTo>
                    <a:pt x="0" y="2"/>
                  </a:moveTo>
                  <a:lnTo>
                    <a:pt x="0" y="79"/>
                  </a:lnTo>
                  <a:lnTo>
                    <a:pt x="51" y="79"/>
                  </a:lnTo>
                  <a:lnTo>
                    <a:pt x="51" y="0"/>
                  </a:lnTo>
                  <a:lnTo>
                    <a:pt x="29" y="7"/>
                  </a:lnTo>
                  <a:lnTo>
                    <a:pt x="9" y="1"/>
                  </a:lnTo>
                  <a:lnTo>
                    <a:pt x="0" y="2"/>
                  </a:lnTo>
                  <a:close/>
                </a:path>
              </a:pathLst>
            </a:custGeom>
            <a:pattFill prst="shingle">
              <a:fgClr>
                <a:srgbClr val="FF8080"/>
              </a:fgClr>
              <a:bgClr>
                <a:srgbClr val="FFFFFF"/>
              </a:bgClr>
            </a:patt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Polygon 327"/>
            <xdr:cNvSpPr>
              <a:spLocks/>
            </xdr:cNvSpPr>
          </xdr:nvSpPr>
          <xdr:spPr>
            <a:xfrm rot="10800000" flipH="1">
              <a:off x="448" y="686"/>
              <a:ext cx="70" cy="168"/>
            </a:xfrm>
            <a:custGeom>
              <a:pathLst>
                <a:path h="274" w="137">
                  <a:moveTo>
                    <a:pt x="0" y="0"/>
                  </a:moveTo>
                  <a:lnTo>
                    <a:pt x="0" y="274"/>
                  </a:lnTo>
                  <a:lnTo>
                    <a:pt x="137" y="274"/>
                  </a:lnTo>
                  <a:lnTo>
                    <a:pt x="137" y="60"/>
                  </a:lnTo>
                  <a:cubicBezTo>
                    <a:pt x="117" y="59"/>
                    <a:pt x="109" y="49"/>
                    <a:pt x="90" y="47"/>
                  </a:cubicBezTo>
                  <a:cubicBezTo>
                    <a:pt x="80" y="37"/>
                    <a:pt x="86" y="40"/>
                    <a:pt x="70" y="39"/>
                  </a:cubicBezTo>
                  <a:cubicBezTo>
                    <a:pt x="68" y="38"/>
                    <a:pt x="65" y="35"/>
                    <a:pt x="65" y="35"/>
                  </a:cubicBezTo>
                  <a:lnTo>
                    <a:pt x="56" y="30"/>
                  </a:lnTo>
                  <a:cubicBezTo>
                    <a:pt x="51" y="26"/>
                    <a:pt x="44" y="23"/>
                    <a:pt x="38" y="22"/>
                  </a:cubicBezTo>
                  <a:cubicBezTo>
                    <a:pt x="33" y="19"/>
                    <a:pt x="32" y="15"/>
                    <a:pt x="26" y="15"/>
                  </a:cubicBezTo>
                  <a:lnTo>
                    <a:pt x="18" y="13"/>
                  </a:lnTo>
                  <a:cubicBezTo>
                    <a:pt x="13" y="10"/>
                    <a:pt x="7" y="8"/>
                    <a:pt x="2" y="5"/>
                  </a:cubicBezTo>
                  <a:cubicBezTo>
                    <a:pt x="0" y="1"/>
                    <a:pt x="0" y="3"/>
                    <a:pt x="0" y="0"/>
                  </a:cubicBezTo>
                  <a:close/>
                </a:path>
              </a:pathLst>
            </a:custGeom>
            <a:blipFill>
              <a:blip r:embed="rId2"/>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Polygon 328"/>
            <xdr:cNvSpPr>
              <a:spLocks/>
            </xdr:cNvSpPr>
          </xdr:nvSpPr>
          <xdr:spPr>
            <a:xfrm>
              <a:off x="460" y="686"/>
              <a:ext cx="5" cy="161"/>
            </a:xfrm>
            <a:custGeom>
              <a:pathLst>
                <a:path h="145" w="7">
                  <a:moveTo>
                    <a:pt x="0" y="0"/>
                  </a:moveTo>
                  <a:lnTo>
                    <a:pt x="0" y="145"/>
                  </a:lnTo>
                  <a:cubicBezTo>
                    <a:pt x="3" y="144"/>
                    <a:pt x="7" y="138"/>
                    <a:pt x="7" y="138"/>
                  </a:cubicBezTo>
                  <a:lnTo>
                    <a:pt x="7" y="0"/>
                  </a:lnTo>
                  <a:lnTo>
                    <a:pt x="0" y="0"/>
                  </a:lnTo>
                  <a:close/>
                </a:path>
              </a:pathLst>
            </a:custGeom>
            <a:gradFill rotWithShape="1">
              <a:gsLst>
                <a:gs pos="0">
                  <a:srgbClr val="757575"/>
                </a:gs>
                <a:gs pos="50000">
                  <a:srgbClr val="FFFFFF"/>
                </a:gs>
                <a:gs pos="100000">
                  <a:srgbClr val="757575"/>
                </a:gs>
              </a:gsLst>
              <a:lin ang="0" scaled="1"/>
            </a:gradFill>
            <a:ln w="3175" cmpd="sng">
              <a:noFill/>
            </a:ln>
          </xdr:spPr>
          <xdr:txBody>
            <a:bodyPr vertOverflow="clip" wrap="square"/>
            <a:p>
              <a:pPr algn="l">
                <a:defRPr/>
              </a:pPr>
              <a:r>
                <a:rPr lang="en-US" cap="none" u="none" baseline="0">
                  <a:latin typeface="Arial"/>
                  <a:ea typeface="Arial"/>
                  <a:cs typeface="Arial"/>
                </a:rPr>
                <a:t/>
              </a:r>
            </a:p>
          </xdr:txBody>
        </xdr:sp>
        <xdr:sp>
          <xdr:nvSpPr>
            <xdr:cNvPr id="153" name="AutoShape 329"/>
            <xdr:cNvSpPr>
              <a:spLocks/>
            </xdr:cNvSpPr>
          </xdr:nvSpPr>
          <xdr:spPr>
            <a:xfrm rot="16200000" flipH="1">
              <a:off x="518" y="633"/>
              <a:ext cx="2" cy="15"/>
            </a:xfrm>
            <a:prstGeom prst="trapezoid">
              <a:avLst/>
            </a:prstGeom>
            <a:gradFill rotWithShape="1">
              <a:gsLst>
                <a:gs pos="0">
                  <a:srgbClr val="3366FF"/>
                </a:gs>
                <a:gs pos="100000">
                  <a:srgbClr val="00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Oval 330"/>
            <xdr:cNvSpPr>
              <a:spLocks noChangeAspect="1"/>
            </xdr:cNvSpPr>
          </xdr:nvSpPr>
          <xdr:spPr>
            <a:xfrm>
              <a:off x="519" y="641"/>
              <a:ext cx="2" cy="2"/>
            </a:xfrm>
            <a:prstGeom prst="ellipse">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Oval 331"/>
            <xdr:cNvSpPr>
              <a:spLocks noChangeAspect="1"/>
            </xdr:cNvSpPr>
          </xdr:nvSpPr>
          <xdr:spPr>
            <a:xfrm>
              <a:off x="519" y="638"/>
              <a:ext cx="2" cy="2"/>
            </a:xfrm>
            <a:prstGeom prst="ellipse">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Rectangle 332"/>
            <xdr:cNvSpPr>
              <a:spLocks/>
            </xdr:cNvSpPr>
          </xdr:nvSpPr>
          <xdr:spPr>
            <a:xfrm rot="16200000">
              <a:off x="518" y="458"/>
              <a:ext cx="4" cy="28"/>
            </a:xfrm>
            <a:prstGeom prst="rect">
              <a:avLst/>
            </a:prstGeom>
            <a:blipFill>
              <a:blip r:embed="rId3"/>
              <a:srcRect/>
              <a:stretch>
                <a:fillRect/>
              </a:stretch>
            </a:blip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Rectangle 391"/>
            <xdr:cNvSpPr>
              <a:spLocks/>
            </xdr:cNvSpPr>
          </xdr:nvSpPr>
          <xdr:spPr>
            <a:xfrm>
              <a:off x="519" y="481"/>
              <a:ext cx="56" cy="5"/>
            </a:xfrm>
            <a:prstGeom prst="rect">
              <a:avLst/>
            </a:prstGeom>
            <a:blipFill>
              <a:blip r:embed="rId4"/>
              <a:srcRect/>
              <a:stretch>
                <a:fillRect/>
              </a:stretch>
            </a:blip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Rectangle 392"/>
            <xdr:cNvSpPr>
              <a:spLocks/>
            </xdr:cNvSpPr>
          </xdr:nvSpPr>
          <xdr:spPr>
            <a:xfrm>
              <a:off x="577" y="481"/>
              <a:ext cx="56" cy="5"/>
            </a:xfrm>
            <a:prstGeom prst="rect">
              <a:avLst/>
            </a:prstGeom>
            <a:blipFill>
              <a:blip r:embed="rId5"/>
              <a:srcRect/>
              <a:stretch>
                <a:fillRect/>
              </a:stretch>
            </a:blip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Polygon 396"/>
            <xdr:cNvSpPr>
              <a:spLocks/>
            </xdr:cNvSpPr>
          </xdr:nvSpPr>
          <xdr:spPr>
            <a:xfrm>
              <a:off x="517" y="452"/>
              <a:ext cx="170" cy="43"/>
            </a:xfrm>
            <a:custGeom>
              <a:pathLst>
                <a:path h="45" w="395">
                  <a:moveTo>
                    <a:pt x="0" y="0"/>
                  </a:moveTo>
                  <a:lnTo>
                    <a:pt x="0" y="45"/>
                  </a:lnTo>
                  <a:lnTo>
                    <a:pt x="395" y="45"/>
                  </a:lnTo>
                </a:path>
              </a:pathLst>
            </a:custGeom>
            <a:noFill/>
            <a:ln w="381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Polygon 397"/>
            <xdr:cNvSpPr>
              <a:spLocks/>
            </xdr:cNvSpPr>
          </xdr:nvSpPr>
          <xdr:spPr>
            <a:xfrm flipV="1">
              <a:off x="513" y="560"/>
              <a:ext cx="181" cy="8"/>
            </a:xfrm>
            <a:custGeom>
              <a:pathLst>
                <a:path h="15" w="263">
                  <a:moveTo>
                    <a:pt x="0" y="0"/>
                  </a:moveTo>
                  <a:lnTo>
                    <a:pt x="0" y="15"/>
                  </a:lnTo>
                  <a:lnTo>
                    <a:pt x="263" y="15"/>
                  </a:lnTo>
                  <a:cubicBezTo>
                    <a:pt x="258" y="12"/>
                    <a:pt x="257" y="5"/>
                    <a:pt x="257" y="0"/>
                  </a:cubicBezTo>
                  <a:lnTo>
                    <a:pt x="0" y="0"/>
                  </a:lnTo>
                  <a:close/>
                </a:path>
              </a:pathLst>
            </a:custGeom>
            <a:gradFill rotWithShape="1">
              <a:gsLst>
                <a:gs pos="0">
                  <a:srgbClr val="727272"/>
                </a:gs>
                <a:gs pos="100000">
                  <a:srgbClr val="F8F8F8"/>
                </a:gs>
              </a:gsLst>
              <a:lin ang="54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Oval 398"/>
            <xdr:cNvSpPr>
              <a:spLocks/>
            </xdr:cNvSpPr>
          </xdr:nvSpPr>
          <xdr:spPr>
            <a:xfrm>
              <a:off x="463" y="691"/>
              <a:ext cx="2" cy="0"/>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Polygon 403"/>
            <xdr:cNvSpPr>
              <a:spLocks/>
            </xdr:cNvSpPr>
          </xdr:nvSpPr>
          <xdr:spPr>
            <a:xfrm rot="10800000" flipH="1">
              <a:off x="475" y="687"/>
              <a:ext cx="14" cy="152"/>
            </a:xfrm>
            <a:custGeom>
              <a:pathLst>
                <a:path h="274" w="137">
                  <a:moveTo>
                    <a:pt x="0" y="0"/>
                  </a:moveTo>
                  <a:lnTo>
                    <a:pt x="0" y="274"/>
                  </a:lnTo>
                  <a:lnTo>
                    <a:pt x="137" y="274"/>
                  </a:lnTo>
                  <a:lnTo>
                    <a:pt x="137" y="60"/>
                  </a:lnTo>
                  <a:cubicBezTo>
                    <a:pt x="117" y="59"/>
                    <a:pt x="109" y="49"/>
                    <a:pt x="90" y="47"/>
                  </a:cubicBezTo>
                  <a:cubicBezTo>
                    <a:pt x="80" y="37"/>
                    <a:pt x="86" y="40"/>
                    <a:pt x="70" y="39"/>
                  </a:cubicBezTo>
                  <a:cubicBezTo>
                    <a:pt x="68" y="38"/>
                    <a:pt x="65" y="35"/>
                    <a:pt x="65" y="35"/>
                  </a:cubicBezTo>
                  <a:lnTo>
                    <a:pt x="56" y="30"/>
                  </a:lnTo>
                  <a:cubicBezTo>
                    <a:pt x="51" y="26"/>
                    <a:pt x="44" y="23"/>
                    <a:pt x="38" y="22"/>
                  </a:cubicBezTo>
                  <a:cubicBezTo>
                    <a:pt x="33" y="19"/>
                    <a:pt x="32" y="15"/>
                    <a:pt x="26" y="15"/>
                  </a:cubicBezTo>
                  <a:lnTo>
                    <a:pt x="18" y="13"/>
                  </a:lnTo>
                  <a:cubicBezTo>
                    <a:pt x="13" y="10"/>
                    <a:pt x="7" y="8"/>
                    <a:pt x="2" y="5"/>
                  </a:cubicBezTo>
                  <a:cubicBezTo>
                    <a:pt x="0" y="1"/>
                    <a:pt x="0" y="3"/>
                    <a:pt x="0" y="0"/>
                  </a:cubicBezTo>
                  <a:close/>
                </a:path>
              </a:pathLst>
            </a:custGeom>
            <a:gradFill rotWithShape="1">
              <a:gsLst>
                <a:gs pos="0">
                  <a:srgbClr val="FFCC00"/>
                </a:gs>
                <a:gs pos="100000">
                  <a:srgbClr val="755E00"/>
                </a:gs>
              </a:gsLst>
              <a:lin ang="0" scaled="1"/>
            </a:gra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Polygon 404"/>
            <xdr:cNvSpPr>
              <a:spLocks/>
            </xdr:cNvSpPr>
          </xdr:nvSpPr>
          <xdr:spPr>
            <a:xfrm>
              <a:off x="480" y="701"/>
              <a:ext cx="4" cy="131"/>
            </a:xfrm>
            <a:custGeom>
              <a:pathLst>
                <a:path h="145" w="7">
                  <a:moveTo>
                    <a:pt x="0" y="0"/>
                  </a:moveTo>
                  <a:lnTo>
                    <a:pt x="0" y="145"/>
                  </a:lnTo>
                  <a:cubicBezTo>
                    <a:pt x="3" y="144"/>
                    <a:pt x="7" y="138"/>
                    <a:pt x="7" y="138"/>
                  </a:cubicBezTo>
                  <a:lnTo>
                    <a:pt x="7" y="0"/>
                  </a:lnTo>
                  <a:lnTo>
                    <a:pt x="0" y="0"/>
                  </a:lnTo>
                  <a:close/>
                </a:path>
              </a:pathLst>
            </a:custGeom>
            <a:solidFill>
              <a:srgbClr val="CCEC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Polygon 405"/>
            <xdr:cNvSpPr>
              <a:spLocks/>
            </xdr:cNvSpPr>
          </xdr:nvSpPr>
          <xdr:spPr>
            <a:xfrm>
              <a:off x="455" y="631"/>
              <a:ext cx="63" cy="56"/>
            </a:xfrm>
            <a:custGeom>
              <a:pathLst>
                <a:path h="52" w="63">
                  <a:moveTo>
                    <a:pt x="63" y="0"/>
                  </a:moveTo>
                  <a:lnTo>
                    <a:pt x="63" y="52"/>
                  </a:lnTo>
                  <a:lnTo>
                    <a:pt x="12" y="52"/>
                  </a:lnTo>
                  <a:lnTo>
                    <a:pt x="12" y="48"/>
                  </a:lnTo>
                  <a:lnTo>
                    <a:pt x="59" y="48"/>
                  </a:lnTo>
                  <a:lnTo>
                    <a:pt x="59" y="4"/>
                  </a:lnTo>
                  <a:lnTo>
                    <a:pt x="4" y="4"/>
                  </a:lnTo>
                  <a:lnTo>
                    <a:pt x="4" y="51"/>
                  </a:lnTo>
                  <a:lnTo>
                    <a:pt x="0" y="51"/>
                  </a:lnTo>
                  <a:lnTo>
                    <a:pt x="0" y="0"/>
                  </a:lnTo>
                  <a:lnTo>
                    <a:pt x="63" y="0"/>
                  </a:lnTo>
                  <a:close/>
                </a:path>
              </a:pathLst>
            </a:custGeom>
            <a:solidFill>
              <a:srgbClr val="EABD1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Polygon 407"/>
            <xdr:cNvSpPr>
              <a:spLocks/>
            </xdr:cNvSpPr>
          </xdr:nvSpPr>
          <xdr:spPr>
            <a:xfrm>
              <a:off x="458" y="762"/>
              <a:ext cx="5" cy="2"/>
            </a:xfrm>
            <a:custGeom>
              <a:pathLst>
                <a:path h="5" w="10">
                  <a:moveTo>
                    <a:pt x="0" y="0"/>
                  </a:moveTo>
                  <a:lnTo>
                    <a:pt x="10" y="0"/>
                  </a:lnTo>
                  <a:lnTo>
                    <a:pt x="10" y="5"/>
                  </a:lnTo>
                </a:path>
              </a:pathLst>
            </a:cu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AutoShape 408"/>
            <xdr:cNvSpPr>
              <a:spLocks/>
            </xdr:cNvSpPr>
          </xdr:nvSpPr>
          <xdr:spPr>
            <a:xfrm rot="16200000">
              <a:off x="462" y="674"/>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Oval 409"/>
            <xdr:cNvSpPr>
              <a:spLocks/>
            </xdr:cNvSpPr>
          </xdr:nvSpPr>
          <xdr:spPr>
            <a:xfrm>
              <a:off x="463" y="67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AutoShape 410"/>
            <xdr:cNvSpPr>
              <a:spLocks/>
            </xdr:cNvSpPr>
          </xdr:nvSpPr>
          <xdr:spPr>
            <a:xfrm rot="16200000">
              <a:off x="462" y="706"/>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Oval 411"/>
            <xdr:cNvSpPr>
              <a:spLocks/>
            </xdr:cNvSpPr>
          </xdr:nvSpPr>
          <xdr:spPr>
            <a:xfrm>
              <a:off x="463" y="705"/>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AutoShape 412"/>
            <xdr:cNvSpPr>
              <a:spLocks/>
            </xdr:cNvSpPr>
          </xdr:nvSpPr>
          <xdr:spPr>
            <a:xfrm rot="16200000">
              <a:off x="462" y="690"/>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AutoShape 413"/>
            <xdr:cNvSpPr>
              <a:spLocks/>
            </xdr:cNvSpPr>
          </xdr:nvSpPr>
          <xdr:spPr>
            <a:xfrm rot="16200000">
              <a:off x="462" y="73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Oval 414"/>
            <xdr:cNvSpPr>
              <a:spLocks/>
            </xdr:cNvSpPr>
          </xdr:nvSpPr>
          <xdr:spPr>
            <a:xfrm>
              <a:off x="463" y="737"/>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Oval 415"/>
            <xdr:cNvSpPr>
              <a:spLocks/>
            </xdr:cNvSpPr>
          </xdr:nvSpPr>
          <xdr:spPr>
            <a:xfrm>
              <a:off x="463" y="721"/>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AutoShape 416"/>
            <xdr:cNvSpPr>
              <a:spLocks/>
            </xdr:cNvSpPr>
          </xdr:nvSpPr>
          <xdr:spPr>
            <a:xfrm rot="16200000">
              <a:off x="462" y="722"/>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417"/>
            <xdr:cNvSpPr>
              <a:spLocks/>
            </xdr:cNvSpPr>
          </xdr:nvSpPr>
          <xdr:spPr>
            <a:xfrm>
              <a:off x="463" y="754"/>
              <a:ext cx="2" cy="12"/>
            </a:xfrm>
            <a:prstGeom prst="rect">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418"/>
            <xdr:cNvSpPr>
              <a:spLocks/>
            </xdr:cNvSpPr>
          </xdr:nvSpPr>
          <xdr:spPr>
            <a:xfrm>
              <a:off x="514" y="639"/>
              <a:ext cx="4" cy="4"/>
            </a:xfrm>
            <a:prstGeom prst="rect">
              <a:avLst/>
            </a:prstGeom>
            <a:gradFill rotWithShape="1">
              <a:gsLst>
                <a:gs pos="0">
                  <a:srgbClr val="993300"/>
                </a:gs>
                <a:gs pos="50000">
                  <a:srgbClr val="FFCC00"/>
                </a:gs>
                <a:gs pos="100000">
                  <a:srgbClr val="993300"/>
                </a:gs>
              </a:gsLst>
              <a:lin ang="5400000" scaled="1"/>
            </a:gradFill>
            <a:ln w="3175" cmpd="sng">
              <a:noFill/>
            </a:ln>
          </xdr:spPr>
          <xdr:txBody>
            <a:bodyPr vertOverflow="clip" wrap="square"/>
            <a:p>
              <a:pPr algn="l">
                <a:defRPr/>
              </a:pPr>
              <a:r>
                <a:rPr lang="en-US" cap="none" u="none" baseline="0">
                  <a:latin typeface="Arial"/>
                  <a:ea typeface="Arial"/>
                  <a:cs typeface="Arial"/>
                </a:rPr>
                <a:t/>
              </a:r>
            </a:p>
          </xdr:txBody>
        </xdr:sp>
        <xdr:sp>
          <xdr:nvSpPr>
            <xdr:cNvPr id="177" name="Oval 419"/>
            <xdr:cNvSpPr>
              <a:spLocks/>
            </xdr:cNvSpPr>
          </xdr:nvSpPr>
          <xdr:spPr>
            <a:xfrm>
              <a:off x="463" y="75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Polygon 420"/>
            <xdr:cNvSpPr>
              <a:spLocks/>
            </xdr:cNvSpPr>
          </xdr:nvSpPr>
          <xdr:spPr>
            <a:xfrm>
              <a:off x="491" y="640"/>
              <a:ext cx="31" cy="135"/>
            </a:xfrm>
            <a:custGeom>
              <a:pathLst>
                <a:path h="135" w="31">
                  <a:moveTo>
                    <a:pt x="0" y="2"/>
                  </a:moveTo>
                  <a:lnTo>
                    <a:pt x="30" y="0"/>
                  </a:lnTo>
                  <a:lnTo>
                    <a:pt x="31" y="1"/>
                  </a:lnTo>
                  <a:lnTo>
                    <a:pt x="31" y="135"/>
                  </a:lnTo>
                </a:path>
              </a:pathLst>
            </a:custGeom>
            <a:noFill/>
            <a:ln w="1270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Oval 421"/>
            <xdr:cNvSpPr>
              <a:spLocks/>
            </xdr:cNvSpPr>
          </xdr:nvSpPr>
          <xdr:spPr>
            <a:xfrm>
              <a:off x="463" y="689"/>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Oval 422"/>
            <xdr:cNvSpPr>
              <a:spLocks/>
            </xdr:cNvSpPr>
          </xdr:nvSpPr>
          <xdr:spPr>
            <a:xfrm>
              <a:off x="463" y="640"/>
              <a:ext cx="39" cy="40"/>
            </a:xfrm>
            <a:prstGeom prst="ellipse">
              <a:avLst/>
            </a:prstGeom>
            <a:gradFill rotWithShape="1">
              <a:gsLst>
                <a:gs pos="0">
                  <a:srgbClr val="353535"/>
                </a:gs>
                <a:gs pos="100000">
                  <a:srgbClr val="FFFFFF"/>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Oval 423"/>
            <xdr:cNvSpPr>
              <a:spLocks/>
            </xdr:cNvSpPr>
          </xdr:nvSpPr>
          <xdr:spPr>
            <a:xfrm>
              <a:off x="469" y="646"/>
              <a:ext cx="27" cy="28"/>
            </a:xfrm>
            <a:prstGeom prst="ellipse">
              <a:avLst/>
            </a:prstGeom>
            <a:gradFill rotWithShape="1">
              <a:gsLst>
                <a:gs pos="0">
                  <a:srgbClr val="434343"/>
                </a:gs>
                <a:gs pos="100000">
                  <a:srgbClr val="FFFFFF"/>
                </a:gs>
              </a:gsLst>
              <a:path path="rect">
                <a:fillToRect l="50000" t="50000" r="50000" b="50000"/>
              </a:path>
            </a:gradFill>
            <a:ln w="3175" cmpd="sng">
              <a:noFill/>
            </a:ln>
          </xdr:spPr>
          <xdr:txBody>
            <a:bodyPr vertOverflow="clip" wrap="square"/>
            <a:p>
              <a:pPr algn="l">
                <a:defRPr/>
              </a:pPr>
              <a:r>
                <a:rPr lang="en-US" cap="none" u="none" baseline="0">
                  <a:latin typeface="Arial"/>
                  <a:ea typeface="Arial"/>
                  <a:cs typeface="Arial"/>
                </a:rPr>
                <a:t/>
              </a:r>
            </a:p>
          </xdr:txBody>
        </xdr:sp>
        <xdr:sp>
          <xdr:nvSpPr>
            <xdr:cNvPr id="182" name="Oval 424"/>
            <xdr:cNvSpPr>
              <a:spLocks/>
            </xdr:cNvSpPr>
          </xdr:nvSpPr>
          <xdr:spPr>
            <a:xfrm>
              <a:off x="474" y="651"/>
              <a:ext cx="18" cy="18"/>
            </a:xfrm>
            <a:prstGeom prst="ellipse">
              <a:avLst/>
            </a:prstGeom>
            <a:blipFill>
              <a:blip r:embed="rId6"/>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sp>
          <xdr:nvSpPr>
            <xdr:cNvPr id="183" name="Oval 425"/>
            <xdr:cNvSpPr>
              <a:spLocks/>
            </xdr:cNvSpPr>
          </xdr:nvSpPr>
          <xdr:spPr>
            <a:xfrm>
              <a:off x="479" y="656"/>
              <a:ext cx="8" cy="8"/>
            </a:xfrm>
            <a:prstGeom prst="ellipse">
              <a:avLst/>
            </a:prstGeom>
            <a:gradFill rotWithShape="1">
              <a:gsLst>
                <a:gs pos="0">
                  <a:srgbClr val="FFFFFF"/>
                </a:gs>
                <a:gs pos="100000">
                  <a:srgbClr val="797979"/>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426"/>
            <xdr:cNvSpPr>
              <a:spLocks/>
            </xdr:cNvSpPr>
          </xdr:nvSpPr>
          <xdr:spPr>
            <a:xfrm>
              <a:off x="456" y="762"/>
              <a:ext cx="7"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427"/>
            <xdr:cNvSpPr>
              <a:spLocks/>
            </xdr:cNvSpPr>
          </xdr:nvSpPr>
          <xdr:spPr>
            <a:xfrm>
              <a:off x="462" y="756"/>
              <a:ext cx="0" cy="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86" name="Group 430"/>
            <xdr:cNvGrpSpPr>
              <a:grpSpLocks/>
            </xdr:cNvGrpSpPr>
          </xdr:nvGrpSpPr>
          <xdr:grpSpPr>
            <a:xfrm rot="2824191">
              <a:off x="462" y="650"/>
              <a:ext cx="16" cy="5"/>
              <a:chOff x="86" y="478"/>
              <a:chExt cx="5" cy="16"/>
            </a:xfrm>
            <a:solidFill>
              <a:srgbClr val="FFFFFF"/>
            </a:solidFill>
          </xdr:grpSpPr>
          <xdr:sp>
            <xdr:nvSpPr>
              <xdr:cNvPr id="187" name="Oval 431"/>
              <xdr:cNvSpPr>
                <a:spLocks/>
              </xdr:cNvSpPr>
            </xdr:nvSpPr>
            <xdr:spPr>
              <a:xfrm>
                <a:off x="87" y="49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AutoShape 432"/>
              <xdr:cNvSpPr>
                <a:spLocks/>
              </xdr:cNvSpPr>
            </xdr:nvSpPr>
            <xdr:spPr>
              <a:xfrm rot="16200000">
                <a:off x="86" y="47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9" name="AutoShape 433"/>
            <xdr:cNvSpPr>
              <a:spLocks/>
            </xdr:cNvSpPr>
          </xdr:nvSpPr>
          <xdr:spPr>
            <a:xfrm rot="16200000">
              <a:off x="462" y="65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90" name="Group 434"/>
            <xdr:cNvGrpSpPr>
              <a:grpSpLocks/>
            </xdr:cNvGrpSpPr>
          </xdr:nvGrpSpPr>
          <xdr:grpSpPr>
            <a:xfrm rot="6214005">
              <a:off x="475" y="646"/>
              <a:ext cx="16" cy="5"/>
              <a:chOff x="86" y="478"/>
              <a:chExt cx="5" cy="16"/>
            </a:xfrm>
            <a:solidFill>
              <a:srgbClr val="FFFFFF"/>
            </a:solidFill>
          </xdr:grpSpPr>
          <xdr:sp>
            <xdr:nvSpPr>
              <xdr:cNvPr id="191" name="Oval 435"/>
              <xdr:cNvSpPr>
                <a:spLocks/>
              </xdr:cNvSpPr>
            </xdr:nvSpPr>
            <xdr:spPr>
              <a:xfrm>
                <a:off x="87" y="49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AutoShape 436"/>
              <xdr:cNvSpPr>
                <a:spLocks/>
              </xdr:cNvSpPr>
            </xdr:nvSpPr>
            <xdr:spPr>
              <a:xfrm rot="16200000">
                <a:off x="86" y="47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93" name="Group 437"/>
            <xdr:cNvGrpSpPr>
              <a:grpSpLocks/>
            </xdr:cNvGrpSpPr>
          </xdr:nvGrpSpPr>
          <xdr:grpSpPr>
            <a:xfrm rot="10181292">
              <a:off x="490" y="650"/>
              <a:ext cx="5" cy="16"/>
              <a:chOff x="86" y="478"/>
              <a:chExt cx="5" cy="16"/>
            </a:xfrm>
            <a:solidFill>
              <a:srgbClr val="FFFFFF"/>
            </a:solidFill>
          </xdr:grpSpPr>
          <xdr:sp>
            <xdr:nvSpPr>
              <xdr:cNvPr id="194" name="Oval 438"/>
              <xdr:cNvSpPr>
                <a:spLocks/>
              </xdr:cNvSpPr>
            </xdr:nvSpPr>
            <xdr:spPr>
              <a:xfrm>
                <a:off x="87" y="49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AutoShape 439"/>
              <xdr:cNvSpPr>
                <a:spLocks/>
              </xdr:cNvSpPr>
            </xdr:nvSpPr>
            <xdr:spPr>
              <a:xfrm rot="16200000">
                <a:off x="86" y="47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96" name="Group 440"/>
            <xdr:cNvGrpSpPr>
              <a:grpSpLocks/>
            </xdr:cNvGrpSpPr>
          </xdr:nvGrpSpPr>
          <xdr:grpSpPr>
            <a:xfrm rot="14572902">
              <a:off x="479" y="667"/>
              <a:ext cx="16" cy="5"/>
              <a:chOff x="86" y="478"/>
              <a:chExt cx="5" cy="16"/>
            </a:xfrm>
            <a:solidFill>
              <a:srgbClr val="FFFFFF"/>
            </a:solidFill>
          </xdr:grpSpPr>
          <xdr:sp>
            <xdr:nvSpPr>
              <xdr:cNvPr id="197" name="Oval 441"/>
              <xdr:cNvSpPr>
                <a:spLocks/>
              </xdr:cNvSpPr>
            </xdr:nvSpPr>
            <xdr:spPr>
              <a:xfrm>
                <a:off x="87" y="49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AutoShape 442"/>
              <xdr:cNvSpPr>
                <a:spLocks/>
              </xdr:cNvSpPr>
            </xdr:nvSpPr>
            <xdr:spPr>
              <a:xfrm rot="16200000">
                <a:off x="86" y="47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99" name="Oval 443"/>
            <xdr:cNvSpPr>
              <a:spLocks/>
            </xdr:cNvSpPr>
          </xdr:nvSpPr>
          <xdr:spPr>
            <a:xfrm rot="39358718">
              <a:off x="478" y="672"/>
              <a:ext cx="1" cy="2"/>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AutoShape 444"/>
            <xdr:cNvSpPr>
              <a:spLocks/>
            </xdr:cNvSpPr>
          </xdr:nvSpPr>
          <xdr:spPr>
            <a:xfrm rot="15058716">
              <a:off x="474" y="657"/>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01" name="Group 445"/>
            <xdr:cNvGrpSpPr>
              <a:grpSpLocks/>
            </xdr:cNvGrpSpPr>
          </xdr:nvGrpSpPr>
          <xdr:grpSpPr>
            <a:xfrm rot="25755781">
              <a:off x="473" y="652"/>
              <a:ext cx="16" cy="5"/>
              <a:chOff x="86" y="478"/>
              <a:chExt cx="5" cy="16"/>
            </a:xfrm>
            <a:solidFill>
              <a:srgbClr val="FFFFFF"/>
            </a:solidFill>
          </xdr:grpSpPr>
          <xdr:sp>
            <xdr:nvSpPr>
              <xdr:cNvPr id="202" name="Oval 446"/>
              <xdr:cNvSpPr>
                <a:spLocks/>
              </xdr:cNvSpPr>
            </xdr:nvSpPr>
            <xdr:spPr>
              <a:xfrm>
                <a:off x="87" y="493"/>
                <a:ext cx="2" cy="1"/>
              </a:xfrm>
              <a:prstGeom prst="ellipse">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AutoShape 447"/>
              <xdr:cNvSpPr>
                <a:spLocks/>
              </xdr:cNvSpPr>
            </xdr:nvSpPr>
            <xdr:spPr>
              <a:xfrm rot="16200000">
                <a:off x="86" y="478"/>
                <a:ext cx="5" cy="15"/>
              </a:xfrm>
              <a:prstGeom prst="blockArc">
                <a:avLst>
                  <a:gd name="adj1" fmla="val -54661509"/>
                  <a:gd name="adj2" fmla="val -5879"/>
                </a:avLst>
              </a:prstGeom>
              <a:gradFill rotWithShape="1">
                <a:gsLst>
                  <a:gs pos="0">
                    <a:srgbClr val="339966"/>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4" name="Rectangle 449"/>
            <xdr:cNvSpPr>
              <a:spLocks/>
            </xdr:cNvSpPr>
          </xdr:nvSpPr>
          <xdr:spPr>
            <a:xfrm>
              <a:off x="448" y="686"/>
              <a:ext cx="12" cy="5"/>
            </a:xfrm>
            <a:prstGeom prst="rect">
              <a:avLst/>
            </a:prstGeom>
            <a:pattFill prst="dkDnDiag">
              <a:fgClr>
                <a:srgbClr val="FFCCCC"/>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05" name="Group 545"/>
            <xdr:cNvGrpSpPr>
              <a:grpSpLocks/>
            </xdr:cNvGrpSpPr>
          </xdr:nvGrpSpPr>
          <xdr:grpSpPr>
            <a:xfrm>
              <a:off x="492" y="561"/>
              <a:ext cx="21" cy="58"/>
              <a:chOff x="210" y="598"/>
              <a:chExt cx="93" cy="151"/>
            </a:xfrm>
            <a:solidFill>
              <a:srgbClr val="FFFFFF"/>
            </a:solidFill>
          </xdr:grpSpPr>
          <xdr:sp>
            <xdr:nvSpPr>
              <xdr:cNvPr id="206" name="Rectangle 546"/>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Rectangle 547"/>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Rectangle 548"/>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Rectangle 549"/>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Rectangle 550"/>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Rectangle 551"/>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Rectangle 552"/>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Rectangle 553"/>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Rectangle 554"/>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15" name="Group 565"/>
            <xdr:cNvGrpSpPr>
              <a:grpSpLocks/>
            </xdr:cNvGrpSpPr>
          </xdr:nvGrpSpPr>
          <xdr:grpSpPr>
            <a:xfrm>
              <a:off x="455" y="561"/>
              <a:ext cx="26" cy="58"/>
              <a:chOff x="210" y="598"/>
              <a:chExt cx="93" cy="151"/>
            </a:xfrm>
            <a:solidFill>
              <a:srgbClr val="FFFFFF"/>
            </a:solidFill>
          </xdr:grpSpPr>
          <xdr:sp>
            <xdr:nvSpPr>
              <xdr:cNvPr id="216" name="Rectangle 566"/>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Rectangle 567"/>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8" name="Rectangle 568"/>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Rectangle 569"/>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Rectangle 570"/>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Rectangle 571"/>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Rectangle 572"/>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Rectangle 573"/>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Rectangle 574"/>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25" name="Rectangle 575"/>
            <xdr:cNvSpPr>
              <a:spLocks/>
            </xdr:cNvSpPr>
          </xdr:nvSpPr>
          <xdr:spPr>
            <a:xfrm>
              <a:off x="454" y="619"/>
              <a:ext cx="59" cy="11"/>
            </a:xfrm>
            <a:prstGeom prst="rect">
              <a:avLst/>
            </a:prstGeom>
            <a:blipFill>
              <a:blip r:embed="rId7"/>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Oval 577"/>
            <xdr:cNvSpPr>
              <a:spLocks noChangeAspect="1"/>
            </xdr:cNvSpPr>
          </xdr:nvSpPr>
          <xdr:spPr>
            <a:xfrm rot="19467740">
              <a:off x="459" y="622"/>
              <a:ext cx="5" cy="5"/>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Oval 578"/>
            <xdr:cNvSpPr>
              <a:spLocks noChangeAspect="1"/>
            </xdr:cNvSpPr>
          </xdr:nvSpPr>
          <xdr:spPr>
            <a:xfrm rot="19467740">
              <a:off x="499" y="622"/>
              <a:ext cx="5" cy="5"/>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Rectangle 590"/>
            <xdr:cNvSpPr>
              <a:spLocks/>
            </xdr:cNvSpPr>
          </xdr:nvSpPr>
          <xdr:spPr>
            <a:xfrm>
              <a:off x="448" y="581"/>
              <a:ext cx="70" cy="18"/>
            </a:xfrm>
            <a:prstGeom prst="rect">
              <a:avLst/>
            </a:prstGeom>
            <a:gradFill rotWithShape="1">
              <a:gsLst>
                <a:gs pos="0">
                  <a:srgbClr val="C4C4C4"/>
                </a:gs>
                <a:gs pos="50000">
                  <a:srgbClr val="FFFFFF"/>
                </a:gs>
                <a:gs pos="100000">
                  <a:srgbClr val="C4C4C4"/>
                </a:gs>
              </a:gsLst>
              <a:lin ang="5400000" scaled="1"/>
            </a:gradFill>
            <a:ln w="3175" cmpd="sng">
              <a:noFill/>
            </a:ln>
          </xdr:spPr>
          <xdr:txBody>
            <a:bodyPr vertOverflow="clip" wrap="square"/>
            <a:p>
              <a:pPr algn="l">
                <a:defRPr/>
              </a:pPr>
              <a:r>
                <a:rPr lang="en-US" cap="none" u="none" baseline="0">
                  <a:latin typeface="Arial"/>
                  <a:ea typeface="Arial"/>
                  <a:cs typeface="Arial"/>
                </a:rPr>
                <a:t/>
              </a:r>
            </a:p>
          </xdr:txBody>
        </xdr:sp>
        <xdr:grpSp>
          <xdr:nvGrpSpPr>
            <xdr:cNvPr id="229" name="Group 591"/>
            <xdr:cNvGrpSpPr>
              <a:grpSpLocks/>
            </xdr:cNvGrpSpPr>
          </xdr:nvGrpSpPr>
          <xdr:grpSpPr>
            <a:xfrm>
              <a:off x="519" y="579"/>
              <a:ext cx="3" cy="24"/>
              <a:chOff x="374" y="139"/>
              <a:chExt cx="4" cy="37"/>
            </a:xfrm>
            <a:solidFill>
              <a:srgbClr val="FFFFFF"/>
            </a:solidFill>
          </xdr:grpSpPr>
          <xdr:sp>
            <xdr:nvSpPr>
              <xdr:cNvPr id="230" name="Rectangle 592"/>
              <xdr:cNvSpPr>
                <a:spLocks/>
              </xdr:cNvSpPr>
            </xdr:nvSpPr>
            <xdr:spPr>
              <a:xfrm flipH="1">
                <a:off x="374" y="141"/>
                <a:ext cx="4" cy="34"/>
              </a:xfrm>
              <a:prstGeom prst="rect">
                <a:avLst/>
              </a:prstGeom>
              <a:pattFill prst="ltDnDiag">
                <a:fgClr>
                  <a:srgbClr val="000000"/>
                </a:fgClr>
                <a:bgClr>
                  <a:srgbClr val="FFFFFF"/>
                </a:bgClr>
              </a:pattFill>
              <a:ln w="3175" cmpd="sng">
                <a:noFill/>
              </a:ln>
            </xdr:spPr>
            <xdr:txBody>
              <a:bodyPr vertOverflow="clip" wrap="square"/>
              <a:p>
                <a:pPr algn="l">
                  <a:defRPr/>
                </a:pPr>
                <a:r>
                  <a:rPr lang="en-US" cap="none" u="none" baseline="0">
                    <a:latin typeface="Arial"/>
                    <a:ea typeface="Arial"/>
                    <a:cs typeface="Arial"/>
                  </a:rPr>
                  <a:t/>
                </a:r>
              </a:p>
            </xdr:txBody>
          </xdr:sp>
          <xdr:sp>
            <xdr:nvSpPr>
              <xdr:cNvPr id="231" name="Polygon 593"/>
              <xdr:cNvSpPr>
                <a:spLocks/>
              </xdr:cNvSpPr>
            </xdr:nvSpPr>
            <xdr:spPr>
              <a:xfrm flipH="1">
                <a:off x="374" y="139"/>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2" name="Polygon 594"/>
              <xdr:cNvSpPr>
                <a:spLocks/>
              </xdr:cNvSpPr>
            </xdr:nvSpPr>
            <xdr:spPr>
              <a:xfrm flipH="1">
                <a:off x="374" y="139"/>
                <a:ext cx="4" cy="37"/>
              </a:xfrm>
              <a:custGeom>
                <a:pathLst>
                  <a:path h="41" w="4">
                    <a:moveTo>
                      <a:pt x="0" y="2"/>
                    </a:moveTo>
                    <a:lnTo>
                      <a:pt x="0" y="0"/>
                    </a:lnTo>
                    <a:lnTo>
                      <a:pt x="4" y="0"/>
                    </a:lnTo>
                    <a:lnTo>
                      <a:pt x="4" y="41"/>
                    </a:lnTo>
                    <a:lnTo>
                      <a:pt x="0" y="41"/>
                    </a:lnTo>
                    <a:lnTo>
                      <a:pt x="0" y="39"/>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33" name="Polygon 595"/>
              <xdr:cNvSpPr>
                <a:spLocks/>
              </xdr:cNvSpPr>
            </xdr:nvSpPr>
            <xdr:spPr>
              <a:xfrm flipH="1" flipV="1">
                <a:off x="374" y="173"/>
                <a:ext cx="4" cy="3"/>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34" name="Group 596"/>
            <xdr:cNvGrpSpPr>
              <a:grpSpLocks/>
            </xdr:cNvGrpSpPr>
          </xdr:nvGrpSpPr>
          <xdr:grpSpPr>
            <a:xfrm>
              <a:off x="445" y="578"/>
              <a:ext cx="3" cy="24"/>
              <a:chOff x="95" y="397"/>
              <a:chExt cx="3" cy="24"/>
            </a:xfrm>
            <a:solidFill>
              <a:srgbClr val="FFFFFF"/>
            </a:solidFill>
          </xdr:grpSpPr>
          <xdr:sp>
            <xdr:nvSpPr>
              <xdr:cNvPr id="235" name="Rectangle 597"/>
              <xdr:cNvSpPr>
                <a:spLocks/>
              </xdr:cNvSpPr>
            </xdr:nvSpPr>
            <xdr:spPr>
              <a:xfrm flipV="1">
                <a:off x="95" y="398"/>
                <a:ext cx="3" cy="22"/>
              </a:xfrm>
              <a:prstGeom prst="rect">
                <a:avLst/>
              </a:prstGeom>
              <a:pattFill prst="ltUpDiag">
                <a:fgClr>
                  <a:srgbClr val="000000"/>
                </a:fgClr>
                <a:bgClr>
                  <a:srgbClr val="FFFFFF"/>
                </a:bgClr>
              </a:pattFill>
              <a:ln w="3175" cmpd="sng">
                <a:noFill/>
              </a:ln>
            </xdr:spPr>
            <xdr:txBody>
              <a:bodyPr vertOverflow="clip" wrap="square"/>
              <a:p>
                <a:pPr algn="l">
                  <a:defRPr/>
                </a:pPr>
                <a:r>
                  <a:rPr lang="en-US" cap="none" u="none" baseline="0">
                    <a:latin typeface="Arial"/>
                    <a:ea typeface="Arial"/>
                    <a:cs typeface="Arial"/>
                  </a:rPr>
                  <a:t/>
                </a:r>
              </a:p>
            </xdr:txBody>
          </xdr:sp>
          <xdr:sp>
            <xdr:nvSpPr>
              <xdr:cNvPr id="236" name="Polygon 598"/>
              <xdr:cNvSpPr>
                <a:spLocks/>
              </xdr:cNvSpPr>
            </xdr:nvSpPr>
            <xdr:spPr>
              <a:xfrm flipV="1">
                <a:off x="95" y="419"/>
                <a:ext cx="3" cy="2"/>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7" name="Polygon 599"/>
              <xdr:cNvSpPr>
                <a:spLocks/>
              </xdr:cNvSpPr>
            </xdr:nvSpPr>
            <xdr:spPr>
              <a:xfrm flipV="1">
                <a:off x="95" y="397"/>
                <a:ext cx="3" cy="24"/>
              </a:xfrm>
              <a:custGeom>
                <a:pathLst>
                  <a:path h="41" w="4">
                    <a:moveTo>
                      <a:pt x="0" y="2"/>
                    </a:moveTo>
                    <a:lnTo>
                      <a:pt x="0" y="0"/>
                    </a:lnTo>
                    <a:lnTo>
                      <a:pt x="4" y="0"/>
                    </a:lnTo>
                    <a:lnTo>
                      <a:pt x="4" y="41"/>
                    </a:lnTo>
                    <a:lnTo>
                      <a:pt x="0" y="41"/>
                    </a:lnTo>
                    <a:lnTo>
                      <a:pt x="0" y="39"/>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38" name="Polygon 600"/>
              <xdr:cNvSpPr>
                <a:spLocks/>
              </xdr:cNvSpPr>
            </xdr:nvSpPr>
            <xdr:spPr>
              <a:xfrm>
                <a:off x="95" y="397"/>
                <a:ext cx="3" cy="2"/>
              </a:xfrm>
              <a:custGeom>
                <a:pathLst>
                  <a:path h="3" w="4">
                    <a:moveTo>
                      <a:pt x="0" y="2"/>
                    </a:moveTo>
                    <a:lnTo>
                      <a:pt x="0" y="0"/>
                    </a:lnTo>
                    <a:lnTo>
                      <a:pt x="4" y="0"/>
                    </a:lnTo>
                    <a:lnTo>
                      <a:pt x="4"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39" name="Polygon 602"/>
            <xdr:cNvSpPr>
              <a:spLocks/>
            </xdr:cNvSpPr>
          </xdr:nvSpPr>
          <xdr:spPr>
            <a:xfrm>
              <a:off x="561" y="569"/>
              <a:ext cx="27" cy="11"/>
            </a:xfrm>
            <a:custGeom>
              <a:pathLst>
                <a:path h="3" w="34">
                  <a:moveTo>
                    <a:pt x="7" y="3"/>
                  </a:moveTo>
                  <a:lnTo>
                    <a:pt x="0" y="3"/>
                  </a:lnTo>
                  <a:lnTo>
                    <a:pt x="0" y="0"/>
                  </a:lnTo>
                  <a:lnTo>
                    <a:pt x="34" y="0"/>
                  </a:lnTo>
                  <a:lnTo>
                    <a:pt x="34" y="3"/>
                  </a:lnTo>
                  <a:lnTo>
                    <a:pt x="25"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Rectangle 603"/>
            <xdr:cNvSpPr>
              <a:spLocks/>
            </xdr:cNvSpPr>
          </xdr:nvSpPr>
          <xdr:spPr>
            <a:xfrm>
              <a:off x="562" y="570"/>
              <a:ext cx="4" cy="8"/>
            </a:xfrm>
            <a:prstGeom prst="rect">
              <a:avLst/>
            </a:prstGeom>
            <a:gradFill rotWithShape="1">
              <a:gsLst>
                <a:gs pos="0">
                  <a:srgbClr val="FFFFFF"/>
                </a:gs>
                <a:gs pos="50000">
                  <a:srgbClr val="757575"/>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1" name="Rectangle 604"/>
            <xdr:cNvSpPr>
              <a:spLocks/>
            </xdr:cNvSpPr>
          </xdr:nvSpPr>
          <xdr:spPr>
            <a:xfrm>
              <a:off x="582" y="570"/>
              <a:ext cx="4" cy="8"/>
            </a:xfrm>
            <a:prstGeom prst="rect">
              <a:avLst/>
            </a:prstGeom>
            <a:gradFill rotWithShape="1">
              <a:gsLst>
                <a:gs pos="0">
                  <a:srgbClr val="FFFFFF"/>
                </a:gs>
                <a:gs pos="50000">
                  <a:srgbClr val="757575"/>
                </a:gs>
                <a:gs pos="100000">
                  <a:srgbClr val="FFFFFF"/>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2" name="Polygon 606"/>
            <xdr:cNvSpPr>
              <a:spLocks/>
            </xdr:cNvSpPr>
          </xdr:nvSpPr>
          <xdr:spPr>
            <a:xfrm>
              <a:off x="572" y="576"/>
              <a:ext cx="3" cy="212"/>
            </a:xfrm>
            <a:custGeom>
              <a:pathLst>
                <a:path h="145" w="7">
                  <a:moveTo>
                    <a:pt x="0" y="0"/>
                  </a:moveTo>
                  <a:lnTo>
                    <a:pt x="0" y="145"/>
                  </a:lnTo>
                  <a:cubicBezTo>
                    <a:pt x="3" y="144"/>
                    <a:pt x="7" y="138"/>
                    <a:pt x="7" y="138"/>
                  </a:cubicBezTo>
                  <a:lnTo>
                    <a:pt x="7" y="0"/>
                  </a:lnTo>
                  <a:lnTo>
                    <a:pt x="0" y="0"/>
                  </a:lnTo>
                  <a:close/>
                </a:path>
              </a:pathLst>
            </a:custGeom>
            <a:pattFill prst="wdDnDiag">
              <a:fgClr>
                <a:srgbClr val="CCECFF"/>
              </a:fgClr>
              <a:bgClr>
                <a:srgbClr val="FFFF99"/>
              </a:bgClr>
            </a:pattFill>
            <a:ln w="317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3" name="Rectangle 607"/>
            <xdr:cNvSpPr>
              <a:spLocks/>
            </xdr:cNvSpPr>
          </xdr:nvSpPr>
          <xdr:spPr>
            <a:xfrm>
              <a:off x="571" y="572"/>
              <a:ext cx="5" cy="12"/>
            </a:xfrm>
            <a:prstGeom prst="rect">
              <a:avLst/>
            </a:prstGeom>
            <a:gradFill rotWithShape="1">
              <a:gsLst>
                <a:gs pos="0">
                  <a:srgbClr val="757575"/>
                </a:gs>
                <a:gs pos="50000">
                  <a:srgbClr val="FFFFFF"/>
                </a:gs>
                <a:gs pos="100000">
                  <a:srgbClr val="757575"/>
                </a:gs>
              </a:gsLst>
              <a:lin ang="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4" name="AutoShape 608"/>
            <xdr:cNvSpPr>
              <a:spLocks/>
            </xdr:cNvSpPr>
          </xdr:nvSpPr>
          <xdr:spPr>
            <a:xfrm>
              <a:off x="619" y="667"/>
              <a:ext cx="47" cy="22"/>
            </a:xfrm>
            <a:prstGeom prst="accentCallout2">
              <a:avLst>
                <a:gd name="adj1" fmla="val -139361"/>
                <a:gd name="adj2" fmla="val 159092"/>
                <a:gd name="adj3" fmla="val -107449"/>
                <a:gd name="adj4" fmla="val 4546"/>
                <a:gd name="adj5" fmla="val -67023"/>
                <a:gd name="adj6" fmla="val 4546"/>
                <a:gd name="adj7" fmla="val 260638"/>
                <a:gd name="adj8" fmla="val 477273"/>
              </a:avLst>
            </a:prstGeom>
            <a:solidFill>
              <a:srgbClr val="FFFFFF"/>
            </a:solidFill>
            <a:ln w="3175" cmpd="sng">
              <a:solidFill>
                <a:srgbClr val="0000FF"/>
              </a:solidFill>
              <a:headEnd type="arrow"/>
              <a:tailEnd type="none"/>
            </a:ln>
          </xdr:spPr>
          <xdr:txBody>
            <a:bodyPr vertOverflow="clip" wrap="square"/>
            <a:p>
              <a:pPr algn="l">
                <a:defRPr/>
              </a:pPr>
              <a:r>
                <a:rPr lang="en-US" cap="none" sz="1000" b="0" i="0" u="none" baseline="0"/>
                <a:t>Tenda</a:t>
              </a:r>
            </a:p>
          </xdr:txBody>
        </xdr:sp>
        <xdr:grpSp>
          <xdr:nvGrpSpPr>
            <xdr:cNvPr id="245" name="Group 619"/>
            <xdr:cNvGrpSpPr>
              <a:grpSpLocks/>
            </xdr:cNvGrpSpPr>
          </xdr:nvGrpSpPr>
          <xdr:grpSpPr>
            <a:xfrm>
              <a:off x="493" y="438"/>
              <a:ext cx="21" cy="58"/>
              <a:chOff x="210" y="598"/>
              <a:chExt cx="93" cy="151"/>
            </a:xfrm>
            <a:solidFill>
              <a:srgbClr val="FFFFFF"/>
            </a:solidFill>
          </xdr:grpSpPr>
          <xdr:sp>
            <xdr:nvSpPr>
              <xdr:cNvPr id="246" name="Rectangle 620"/>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7" name="Rectangle 621"/>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8" name="Rectangle 622"/>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9" name="Rectangle 623"/>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Rectangle 624"/>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1" name="Rectangle 625"/>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2" name="Rectangle 626"/>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Rectangle 627"/>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4" name="Rectangle 628"/>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55" name="Rectangle 640"/>
            <xdr:cNvSpPr>
              <a:spLocks/>
            </xdr:cNvSpPr>
          </xdr:nvSpPr>
          <xdr:spPr>
            <a:xfrm>
              <a:off x="635" y="481"/>
              <a:ext cx="56" cy="5"/>
            </a:xfrm>
            <a:prstGeom prst="rect">
              <a:avLst/>
            </a:prstGeom>
            <a:blipFill>
              <a:blip r:embed="rId8"/>
              <a:srcRect/>
              <a:stretch>
                <a:fillRect/>
              </a:stretch>
            </a:blip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AutoShape 655"/>
            <xdr:cNvSpPr>
              <a:spLocks/>
            </xdr:cNvSpPr>
          </xdr:nvSpPr>
          <xdr:spPr>
            <a:xfrm>
              <a:off x="616" y="614"/>
              <a:ext cx="68" cy="39"/>
            </a:xfrm>
            <a:prstGeom prst="accentCallout2">
              <a:avLst>
                <a:gd name="adj1" fmla="val -192648"/>
                <a:gd name="adj2" fmla="val -106412"/>
                <a:gd name="adj3" fmla="val -132351"/>
                <a:gd name="adj4" fmla="val -19231"/>
                <a:gd name="adj5" fmla="val -61763"/>
                <a:gd name="adj6" fmla="val -19231"/>
                <a:gd name="adj7" fmla="val -125000"/>
                <a:gd name="adj8" fmla="val 14101"/>
              </a:avLst>
            </a:prstGeom>
            <a:solidFill>
              <a:srgbClr val="FFFFFF"/>
            </a:solidFill>
            <a:ln w="3175" cmpd="sng">
              <a:solidFill>
                <a:srgbClr val="0000FF"/>
              </a:solidFill>
              <a:headEnd type="arrow"/>
              <a:tailEnd type="none"/>
            </a:ln>
          </xdr:spPr>
          <xdr:txBody>
            <a:bodyPr vertOverflow="clip" wrap="square"/>
            <a:p>
              <a:pPr algn="l">
                <a:defRPr/>
              </a:pPr>
              <a:r>
                <a:rPr lang="en-US" cap="none" sz="800" b="0" i="0" u="none" baseline="0"/>
                <a:t>Griglia regolabile</a:t>
              </a:r>
            </a:p>
          </xdr:txBody>
        </xdr:sp>
        <xdr:sp>
          <xdr:nvSpPr>
            <xdr:cNvPr id="257" name="Polygon 323"/>
            <xdr:cNvSpPr>
              <a:spLocks/>
            </xdr:cNvSpPr>
          </xdr:nvSpPr>
          <xdr:spPr>
            <a:xfrm>
              <a:off x="525" y="486"/>
              <a:ext cx="178" cy="8"/>
            </a:xfrm>
            <a:custGeom>
              <a:pathLst>
                <a:path h="7" w="393">
                  <a:moveTo>
                    <a:pt x="0" y="0"/>
                  </a:moveTo>
                  <a:lnTo>
                    <a:pt x="0" y="7"/>
                  </a:lnTo>
                  <a:lnTo>
                    <a:pt x="386" y="7"/>
                  </a:lnTo>
                  <a:lnTo>
                    <a:pt x="385" y="4"/>
                  </a:lnTo>
                  <a:lnTo>
                    <a:pt x="393" y="0"/>
                  </a:lnTo>
                  <a:lnTo>
                    <a:pt x="0" y="0"/>
                  </a:lnTo>
                  <a:close/>
                </a:path>
              </a:pathLst>
            </a:cu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Polygon 324"/>
            <xdr:cNvSpPr>
              <a:spLocks/>
            </xdr:cNvSpPr>
          </xdr:nvSpPr>
          <xdr:spPr>
            <a:xfrm>
              <a:off x="471" y="495"/>
              <a:ext cx="228" cy="65"/>
            </a:xfrm>
            <a:custGeom>
              <a:pathLst>
                <a:path h="65" w="235">
                  <a:moveTo>
                    <a:pt x="0" y="0"/>
                  </a:moveTo>
                  <a:lnTo>
                    <a:pt x="0" y="65"/>
                  </a:lnTo>
                  <a:lnTo>
                    <a:pt x="235" y="65"/>
                  </a:lnTo>
                  <a:lnTo>
                    <a:pt x="231" y="49"/>
                  </a:lnTo>
                  <a:lnTo>
                    <a:pt x="234" y="17"/>
                  </a:lnTo>
                  <a:lnTo>
                    <a:pt x="234" y="0"/>
                  </a:lnTo>
                  <a:lnTo>
                    <a:pt x="0" y="0"/>
                  </a:lnTo>
                  <a:close/>
                </a:path>
              </a:pathLst>
            </a:custGeom>
            <a:blipFill>
              <a:blip r:embed="rId9"/>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59" name="Group 347"/>
            <xdr:cNvGrpSpPr>
              <a:grpSpLocks/>
            </xdr:cNvGrpSpPr>
          </xdr:nvGrpSpPr>
          <xdr:grpSpPr>
            <a:xfrm>
              <a:off x="602" y="508"/>
              <a:ext cx="90" cy="52"/>
              <a:chOff x="160" y="353"/>
              <a:chExt cx="90" cy="52"/>
            </a:xfrm>
            <a:solidFill>
              <a:srgbClr val="FFFFFF"/>
            </a:solidFill>
          </xdr:grpSpPr>
          <xdr:sp>
            <xdr:nvSpPr>
              <xdr:cNvPr id="260" name="Polygon 348"/>
              <xdr:cNvSpPr>
                <a:spLocks/>
              </xdr:cNvSpPr>
            </xdr:nvSpPr>
            <xdr:spPr>
              <a:xfrm>
                <a:off x="160" y="353"/>
                <a:ext cx="90" cy="52"/>
              </a:xfrm>
              <a:custGeom>
                <a:pathLst>
                  <a:path h="41" w="79">
                    <a:moveTo>
                      <a:pt x="0" y="38"/>
                    </a:moveTo>
                    <a:lnTo>
                      <a:pt x="3" y="38"/>
                    </a:lnTo>
                    <a:lnTo>
                      <a:pt x="6" y="35"/>
                    </a:lnTo>
                    <a:lnTo>
                      <a:pt x="6" y="5"/>
                    </a:lnTo>
                    <a:lnTo>
                      <a:pt x="11" y="0"/>
                    </a:lnTo>
                    <a:lnTo>
                      <a:pt x="69" y="0"/>
                    </a:lnTo>
                    <a:lnTo>
                      <a:pt x="73" y="4"/>
                    </a:lnTo>
                    <a:lnTo>
                      <a:pt x="73" y="35"/>
                    </a:lnTo>
                    <a:lnTo>
                      <a:pt x="76" y="38"/>
                    </a:lnTo>
                    <a:lnTo>
                      <a:pt x="79" y="38"/>
                    </a:lnTo>
                    <a:lnTo>
                      <a:pt x="79" y="41"/>
                    </a:lnTo>
                    <a:lnTo>
                      <a:pt x="0" y="41"/>
                    </a:lnTo>
                    <a:lnTo>
                      <a:pt x="0" y="38"/>
                    </a:lnTo>
                    <a:close/>
                  </a:path>
                </a:pathLst>
              </a:custGeom>
              <a:gradFill rotWithShape="1">
                <a:gsLst>
                  <a:gs pos="0">
                    <a:srgbClr val="FF9900"/>
                  </a:gs>
                  <a:gs pos="100000">
                    <a:srgbClr val="DF8500"/>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1" name="Polygon 349"/>
              <xdr:cNvSpPr>
                <a:spLocks/>
              </xdr:cNvSpPr>
            </xdr:nvSpPr>
            <xdr:spPr>
              <a:xfrm rot="10800000" flipV="1">
                <a:off x="225" y="356"/>
                <a:ext cx="15" cy="10"/>
              </a:xfrm>
              <a:custGeom>
                <a:pathLst>
                  <a:path h="6" w="11">
                    <a:moveTo>
                      <a:pt x="4" y="0"/>
                    </a:moveTo>
                    <a:lnTo>
                      <a:pt x="0" y="4"/>
                    </a:lnTo>
                    <a:lnTo>
                      <a:pt x="0" y="6"/>
                    </a:lnTo>
                    <a:lnTo>
                      <a:pt x="11" y="6"/>
                    </a:lnTo>
                    <a:lnTo>
                      <a:pt x="11" y="0"/>
                    </a:lnTo>
                    <a:lnTo>
                      <a:pt x="4" y="0"/>
                    </a:lnTo>
                    <a:close/>
                  </a:path>
                </a:pathLst>
              </a:cu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2" name="Rectangle 350"/>
              <xdr:cNvSpPr>
                <a:spLocks/>
              </xdr:cNvSpPr>
            </xdr:nvSpPr>
            <xdr:spPr>
              <a:xfrm>
                <a:off x="225" y="368"/>
                <a:ext cx="15"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3" name="Rectangle 351"/>
              <xdr:cNvSpPr>
                <a:spLocks/>
              </xdr:cNvSpPr>
            </xdr:nvSpPr>
            <xdr:spPr>
              <a:xfrm>
                <a:off x="225" y="386"/>
                <a:ext cx="15"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4" name="Rectangle 352"/>
              <xdr:cNvSpPr>
                <a:spLocks/>
              </xdr:cNvSpPr>
            </xdr:nvSpPr>
            <xdr:spPr>
              <a:xfrm>
                <a:off x="207" y="386"/>
                <a:ext cx="14"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5" name="Rectangle 353"/>
              <xdr:cNvSpPr>
                <a:spLocks/>
              </xdr:cNvSpPr>
            </xdr:nvSpPr>
            <xdr:spPr>
              <a:xfrm>
                <a:off x="170" y="386"/>
                <a:ext cx="15"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6" name="Rectangle 354"/>
              <xdr:cNvSpPr>
                <a:spLocks/>
              </xdr:cNvSpPr>
            </xdr:nvSpPr>
            <xdr:spPr>
              <a:xfrm>
                <a:off x="170" y="368"/>
                <a:ext cx="15"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7" name="Polygon 355"/>
              <xdr:cNvSpPr>
                <a:spLocks/>
              </xdr:cNvSpPr>
            </xdr:nvSpPr>
            <xdr:spPr>
              <a:xfrm>
                <a:off x="170" y="356"/>
                <a:ext cx="15" cy="10"/>
              </a:xfrm>
              <a:custGeom>
                <a:pathLst>
                  <a:path h="6" w="11">
                    <a:moveTo>
                      <a:pt x="4" y="0"/>
                    </a:moveTo>
                    <a:lnTo>
                      <a:pt x="0" y="4"/>
                    </a:lnTo>
                    <a:lnTo>
                      <a:pt x="0" y="6"/>
                    </a:lnTo>
                    <a:lnTo>
                      <a:pt x="11" y="6"/>
                    </a:lnTo>
                    <a:lnTo>
                      <a:pt x="11" y="0"/>
                    </a:lnTo>
                    <a:lnTo>
                      <a:pt x="4" y="0"/>
                    </a:lnTo>
                    <a:close/>
                  </a:path>
                </a:pathLst>
              </a:cu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8" name="Rectangle 356"/>
              <xdr:cNvSpPr>
                <a:spLocks/>
              </xdr:cNvSpPr>
            </xdr:nvSpPr>
            <xdr:spPr>
              <a:xfrm>
                <a:off x="188" y="386"/>
                <a:ext cx="15"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9" name="Rectangle 357"/>
              <xdr:cNvSpPr>
                <a:spLocks/>
              </xdr:cNvSpPr>
            </xdr:nvSpPr>
            <xdr:spPr>
              <a:xfrm>
                <a:off x="188" y="368"/>
                <a:ext cx="15"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0" name="Rectangle 358"/>
              <xdr:cNvSpPr>
                <a:spLocks/>
              </xdr:cNvSpPr>
            </xdr:nvSpPr>
            <xdr:spPr>
              <a:xfrm>
                <a:off x="188" y="356"/>
                <a:ext cx="15" cy="10"/>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1" name="Rectangle 359"/>
              <xdr:cNvSpPr>
                <a:spLocks/>
              </xdr:cNvSpPr>
            </xdr:nvSpPr>
            <xdr:spPr>
              <a:xfrm>
                <a:off x="207" y="356"/>
                <a:ext cx="14" cy="10"/>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2" name="Rectangle 360"/>
              <xdr:cNvSpPr>
                <a:spLocks/>
              </xdr:cNvSpPr>
            </xdr:nvSpPr>
            <xdr:spPr>
              <a:xfrm>
                <a:off x="207" y="368"/>
                <a:ext cx="14" cy="15"/>
              </a:xfrm>
              <a:prstGeom prst="rect">
                <a:avLst/>
              </a:prstGeom>
              <a:gradFill rotWithShape="1">
                <a:gsLst>
                  <a:gs pos="0">
                    <a:srgbClr val="993300"/>
                  </a:gs>
                  <a:gs pos="100000">
                    <a:srgbClr val="FFFFCC"/>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73" name="Rectangle 390"/>
            <xdr:cNvSpPr>
              <a:spLocks/>
            </xdr:cNvSpPr>
          </xdr:nvSpPr>
          <xdr:spPr>
            <a:xfrm>
              <a:off x="532" y="484"/>
              <a:ext cx="166" cy="3"/>
            </a:xfrm>
            <a:prstGeom prst="rect">
              <a:avLst/>
            </a:prstGeom>
            <a:blipFill>
              <a:blip r:embed="rId10"/>
              <a:srcRect/>
              <a:stretch>
                <a:fillRect/>
              </a:stretch>
            </a:blip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4" name="Rectangle 400"/>
            <xdr:cNvSpPr>
              <a:spLocks/>
            </xdr:cNvSpPr>
          </xdr:nvSpPr>
          <xdr:spPr>
            <a:xfrm rot="5400000">
              <a:off x="516" y="467"/>
              <a:ext cx="48" cy="122"/>
            </a:xfrm>
            <a:prstGeom prst="rect">
              <a:avLst/>
            </a:prstGeom>
            <a:blipFill>
              <a:blip r:embed="rId11"/>
              <a:srcRect/>
              <a:stretch>
                <a:fillRect/>
              </a:stretch>
            </a:blip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5" name="Polygon 450"/>
            <xdr:cNvSpPr>
              <a:spLocks/>
            </xdr:cNvSpPr>
          </xdr:nvSpPr>
          <xdr:spPr>
            <a:xfrm>
              <a:off x="585" y="504"/>
              <a:ext cx="16" cy="16"/>
            </a:xfrm>
            <a:custGeom>
              <a:pathLst>
                <a:path h="16" w="16">
                  <a:moveTo>
                    <a:pt x="0" y="10"/>
                  </a:moveTo>
                  <a:lnTo>
                    <a:pt x="7" y="0"/>
                  </a:lnTo>
                  <a:lnTo>
                    <a:pt x="16" y="0"/>
                  </a:lnTo>
                  <a:lnTo>
                    <a:pt x="16" y="7"/>
                  </a:lnTo>
                  <a:lnTo>
                    <a:pt x="7" y="16"/>
                  </a:lnTo>
                </a:path>
              </a:pathLst>
            </a:custGeom>
            <a:blipFill>
              <a:blip r:embed="rId12"/>
              <a:srcRect/>
              <a:stretch>
                <a:fillRect/>
              </a:stretch>
            </a:blip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6" name="Oval 454"/>
            <xdr:cNvSpPr>
              <a:spLocks noChangeAspect="1"/>
            </xdr:cNvSpPr>
          </xdr:nvSpPr>
          <xdr:spPr>
            <a:xfrm>
              <a:off x="595" y="50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7" name="Oval 455"/>
            <xdr:cNvSpPr>
              <a:spLocks noChangeAspect="1"/>
            </xdr:cNvSpPr>
          </xdr:nvSpPr>
          <xdr:spPr>
            <a:xfrm>
              <a:off x="555" y="50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8" name="Oval 456"/>
            <xdr:cNvSpPr>
              <a:spLocks noChangeAspect="1"/>
            </xdr:cNvSpPr>
          </xdr:nvSpPr>
          <xdr:spPr>
            <a:xfrm>
              <a:off x="514" y="50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9" name="Oval 457"/>
            <xdr:cNvSpPr>
              <a:spLocks noChangeAspect="1"/>
            </xdr:cNvSpPr>
          </xdr:nvSpPr>
          <xdr:spPr>
            <a:xfrm>
              <a:off x="481" y="50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0" name="Oval 468"/>
            <xdr:cNvSpPr>
              <a:spLocks noChangeAspect="1"/>
            </xdr:cNvSpPr>
          </xdr:nvSpPr>
          <xdr:spPr>
            <a:xfrm rot="19467740">
              <a:off x="687" y="548"/>
              <a:ext cx="5" cy="5"/>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1" name="Oval 481"/>
            <xdr:cNvSpPr>
              <a:spLocks noChangeAspect="1"/>
            </xdr:cNvSpPr>
          </xdr:nvSpPr>
          <xdr:spPr>
            <a:xfrm>
              <a:off x="595" y="54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2" name="Oval 482"/>
            <xdr:cNvSpPr>
              <a:spLocks noChangeAspect="1"/>
            </xdr:cNvSpPr>
          </xdr:nvSpPr>
          <xdr:spPr>
            <a:xfrm>
              <a:off x="555" y="54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3" name="Oval 483"/>
            <xdr:cNvSpPr>
              <a:spLocks noChangeAspect="1"/>
            </xdr:cNvSpPr>
          </xdr:nvSpPr>
          <xdr:spPr>
            <a:xfrm>
              <a:off x="514" y="54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Oval 484"/>
            <xdr:cNvSpPr>
              <a:spLocks noChangeAspect="1"/>
            </xdr:cNvSpPr>
          </xdr:nvSpPr>
          <xdr:spPr>
            <a:xfrm>
              <a:off x="481" y="54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5" name="Oval 485"/>
            <xdr:cNvSpPr>
              <a:spLocks noChangeAspect="1"/>
            </xdr:cNvSpPr>
          </xdr:nvSpPr>
          <xdr:spPr>
            <a:xfrm>
              <a:off x="527" y="54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Oval 486"/>
            <xdr:cNvSpPr>
              <a:spLocks noChangeAspect="1"/>
            </xdr:cNvSpPr>
          </xdr:nvSpPr>
          <xdr:spPr>
            <a:xfrm>
              <a:off x="542" y="545"/>
              <a:ext cx="6" cy="6"/>
            </a:xfrm>
            <a:prstGeom prst="ellipse">
              <a:avLst/>
            </a:prstGeom>
            <a:pattFill prst="ltDnDiag">
              <a:fgClr>
                <a:srgbClr val="0000FF"/>
              </a:fgClr>
              <a:bgClr>
                <a:srgbClr val="00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Rectangle 656"/>
            <xdr:cNvSpPr>
              <a:spLocks/>
            </xdr:cNvSpPr>
          </xdr:nvSpPr>
          <xdr:spPr>
            <a:xfrm>
              <a:off x="513" y="504"/>
              <a:ext cx="49" cy="48"/>
            </a:xfrm>
            <a:prstGeom prst="rect">
              <a:avLst/>
            </a:prstGeom>
            <a:blipFill>
              <a:blip r:embed="rId13"/>
              <a:srcRect/>
              <a:stretch>
                <a:fillRect/>
              </a:stretch>
            </a:blip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8" name="Polygon 657"/>
            <xdr:cNvSpPr>
              <a:spLocks/>
            </xdr:cNvSpPr>
          </xdr:nvSpPr>
          <xdr:spPr>
            <a:xfrm>
              <a:off x="546" y="504"/>
              <a:ext cx="16" cy="16"/>
            </a:xfrm>
            <a:custGeom>
              <a:pathLst>
                <a:path h="16" w="16">
                  <a:moveTo>
                    <a:pt x="0" y="10"/>
                  </a:moveTo>
                  <a:lnTo>
                    <a:pt x="7" y="0"/>
                  </a:lnTo>
                  <a:lnTo>
                    <a:pt x="16" y="0"/>
                  </a:lnTo>
                  <a:lnTo>
                    <a:pt x="16" y="7"/>
                  </a:lnTo>
                  <a:lnTo>
                    <a:pt x="7" y="16"/>
                  </a:lnTo>
                </a:path>
              </a:pathLst>
            </a:custGeom>
            <a:blipFill>
              <a:blip r:embed="rId14"/>
              <a:srcRect/>
              <a:stretch>
                <a:fillRect/>
              </a:stretch>
            </a:blip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89" name="Group 674"/>
            <xdr:cNvGrpSpPr>
              <a:grpSpLocks/>
            </xdr:cNvGrpSpPr>
          </xdr:nvGrpSpPr>
          <xdr:grpSpPr>
            <a:xfrm>
              <a:off x="455" y="497"/>
              <a:ext cx="15" cy="62"/>
              <a:chOff x="357" y="494"/>
              <a:chExt cx="14" cy="58"/>
            </a:xfrm>
            <a:solidFill>
              <a:srgbClr val="FFFFFF"/>
            </a:solidFill>
          </xdr:grpSpPr>
          <xdr:sp>
            <xdr:nvSpPr>
              <xdr:cNvPr id="290" name="Rectangle 665"/>
              <xdr:cNvSpPr>
                <a:spLocks/>
              </xdr:cNvSpPr>
            </xdr:nvSpPr>
            <xdr:spPr>
              <a:xfrm rot="5400000">
                <a:off x="336" y="516"/>
                <a:ext cx="58" cy="14"/>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1" name="Rectangle 667"/>
              <xdr:cNvSpPr>
                <a:spLocks/>
              </xdr:cNvSpPr>
            </xdr:nvSpPr>
            <xdr:spPr>
              <a:xfrm rot="5400000">
                <a:off x="359" y="497"/>
                <a:ext cx="10" cy="10"/>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2" name="Rectangle 669"/>
              <xdr:cNvSpPr>
                <a:spLocks/>
              </xdr:cNvSpPr>
            </xdr:nvSpPr>
            <xdr:spPr>
              <a:xfrm rot="5400000">
                <a:off x="359" y="511"/>
                <a:ext cx="10" cy="10"/>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Rectangle 671"/>
              <xdr:cNvSpPr>
                <a:spLocks/>
              </xdr:cNvSpPr>
            </xdr:nvSpPr>
            <xdr:spPr>
              <a:xfrm rot="5400000">
                <a:off x="359" y="524"/>
                <a:ext cx="11" cy="10"/>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Rectangle 673"/>
              <xdr:cNvSpPr>
                <a:spLocks/>
              </xdr:cNvSpPr>
            </xdr:nvSpPr>
            <xdr:spPr>
              <a:xfrm rot="5400000">
                <a:off x="359" y="538"/>
                <a:ext cx="11" cy="10"/>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95" name="Group 629"/>
            <xdr:cNvGrpSpPr>
              <a:grpSpLocks/>
            </xdr:cNvGrpSpPr>
          </xdr:nvGrpSpPr>
          <xdr:grpSpPr>
            <a:xfrm>
              <a:off x="455" y="437"/>
              <a:ext cx="26" cy="58"/>
              <a:chOff x="210" y="598"/>
              <a:chExt cx="93" cy="151"/>
            </a:xfrm>
            <a:solidFill>
              <a:srgbClr val="FFFFFF"/>
            </a:solidFill>
          </xdr:grpSpPr>
          <xdr:sp>
            <xdr:nvSpPr>
              <xdr:cNvPr id="296" name="Rectangle 630"/>
              <xdr:cNvSpPr>
                <a:spLocks/>
              </xdr:cNvSpPr>
            </xdr:nvSpPr>
            <xdr:spPr>
              <a:xfrm rot="5400000">
                <a:off x="182" y="627"/>
                <a:ext cx="151" cy="93"/>
              </a:xfrm>
              <a:prstGeom prst="rect">
                <a:avLst/>
              </a:prstGeom>
              <a:gradFill rotWithShape="1">
                <a:gsLst>
                  <a:gs pos="0">
                    <a:srgbClr val="FFCC00"/>
                  </a:gs>
                  <a:gs pos="50000">
                    <a:srgbClr val="FFCC99"/>
                  </a:gs>
                  <a:gs pos="100000">
                    <a:srgbClr val="FFCC00"/>
                  </a:gs>
                </a:gsLst>
                <a:lin ang="18900000" scaled="1"/>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7" name="Rectangle 631"/>
              <xdr:cNvSpPr>
                <a:spLocks/>
              </xdr:cNvSpPr>
            </xdr:nvSpPr>
            <xdr:spPr>
              <a:xfrm rot="5400000">
                <a:off x="264"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8" name="Rectangle 632"/>
              <xdr:cNvSpPr>
                <a:spLocks/>
              </xdr:cNvSpPr>
            </xdr:nvSpPr>
            <xdr:spPr>
              <a:xfrm rot="5400000">
                <a:off x="220" y="602"/>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9" name="Rectangle 633"/>
              <xdr:cNvSpPr>
                <a:spLocks/>
              </xdr:cNvSpPr>
            </xdr:nvSpPr>
            <xdr:spPr>
              <a:xfrm rot="5400000">
                <a:off x="264"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0" name="Rectangle 634"/>
              <xdr:cNvSpPr>
                <a:spLocks/>
              </xdr:cNvSpPr>
            </xdr:nvSpPr>
            <xdr:spPr>
              <a:xfrm rot="5400000">
                <a:off x="220" y="638"/>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1" name="Rectangle 635"/>
              <xdr:cNvSpPr>
                <a:spLocks/>
              </xdr:cNvSpPr>
            </xdr:nvSpPr>
            <xdr:spPr>
              <a:xfrm rot="5400000">
                <a:off x="264"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2" name="Rectangle 636"/>
              <xdr:cNvSpPr>
                <a:spLocks/>
              </xdr:cNvSpPr>
            </xdr:nvSpPr>
            <xdr:spPr>
              <a:xfrm rot="5400000">
                <a:off x="220" y="673"/>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3" name="Rectangle 637"/>
              <xdr:cNvSpPr>
                <a:spLocks/>
              </xdr:cNvSpPr>
            </xdr:nvSpPr>
            <xdr:spPr>
              <a:xfrm rot="5400000">
                <a:off x="264"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4" name="Rectangle 638"/>
              <xdr:cNvSpPr>
                <a:spLocks/>
              </xdr:cNvSpPr>
            </xdr:nvSpPr>
            <xdr:spPr>
              <a:xfrm rot="5400000">
                <a:off x="220" y="709"/>
                <a:ext cx="28" cy="35"/>
              </a:xfrm>
              <a:prstGeom prst="rect">
                <a:avLst/>
              </a:prstGeom>
              <a:gradFill rotWithShape="1">
                <a:gsLst>
                  <a:gs pos="0">
                    <a:srgbClr val="993300"/>
                  </a:gs>
                  <a:gs pos="100000">
                    <a:srgbClr val="FF9900"/>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S204"/>
  <sheetViews>
    <sheetView showGridLines="0" tabSelected="1" zoomScaleSheetLayoutView="75" workbookViewId="0" topLeftCell="A1">
      <selection activeCell="G40" sqref="G40"/>
    </sheetView>
  </sheetViews>
  <sheetFormatPr defaultColWidth="9.140625" defaultRowHeight="12.75"/>
  <cols>
    <col min="1" max="4" width="9.140625" style="12" customWidth="1"/>
    <col min="5" max="5" width="9.421875" style="12" customWidth="1"/>
    <col min="6" max="6" width="10.140625" style="12" bestFit="1" customWidth="1"/>
    <col min="7" max="7" width="9.28125" style="12" customWidth="1"/>
    <col min="8" max="8" width="11.00390625" style="12" customWidth="1"/>
    <col min="9" max="9" width="9.28125" style="12" bestFit="1" customWidth="1"/>
    <col min="10" max="10" width="9.28125" style="12" customWidth="1"/>
    <col min="11" max="12" width="9.28125" style="12" bestFit="1" customWidth="1"/>
    <col min="13" max="15" width="9.140625" style="12" customWidth="1"/>
    <col min="16" max="16" width="9.28125" style="12" bestFit="1" customWidth="1"/>
    <col min="17" max="17" width="10.421875" style="12" bestFit="1" customWidth="1"/>
    <col min="18" max="16384" width="9.140625" style="12" customWidth="1"/>
  </cols>
  <sheetData>
    <row r="1" ht="12.75"/>
    <row r="2" spans="2:11" ht="12.75">
      <c r="B2" s="9"/>
      <c r="C2" s="10"/>
      <c r="D2" s="10"/>
      <c r="E2" s="10"/>
      <c r="F2" s="10"/>
      <c r="G2" s="10"/>
      <c r="H2" s="10"/>
      <c r="I2" s="10"/>
      <c r="J2" s="10"/>
      <c r="K2" s="11"/>
    </row>
    <row r="3" spans="2:11" ht="12.75">
      <c r="B3" s="13"/>
      <c r="C3" s="14"/>
      <c r="D3" s="14"/>
      <c r="E3" s="14"/>
      <c r="F3" s="14"/>
      <c r="G3" s="14"/>
      <c r="H3" s="14"/>
      <c r="I3" s="14"/>
      <c r="J3" s="14"/>
      <c r="K3" s="15"/>
    </row>
    <row r="4" spans="2:11" ht="12.75">
      <c r="B4" s="13"/>
      <c r="C4" s="14"/>
      <c r="D4" s="14"/>
      <c r="E4" s="14"/>
      <c r="F4" s="14"/>
      <c r="G4" s="14"/>
      <c r="H4" s="14"/>
      <c r="I4" s="14"/>
      <c r="J4" s="14"/>
      <c r="K4" s="15"/>
    </row>
    <row r="5" spans="2:11" ht="12.75">
      <c r="B5" s="13"/>
      <c r="C5" s="14"/>
      <c r="D5" s="14"/>
      <c r="E5" s="14"/>
      <c r="F5" s="14"/>
      <c r="G5" s="14"/>
      <c r="H5" s="14"/>
      <c r="I5" s="14"/>
      <c r="J5" s="14"/>
      <c r="K5" s="15"/>
    </row>
    <row r="6" spans="2:11" ht="12.75">
      <c r="B6" s="13"/>
      <c r="C6" s="14"/>
      <c r="D6" s="14"/>
      <c r="E6" s="14"/>
      <c r="F6" s="14"/>
      <c r="G6" s="14"/>
      <c r="H6" s="14"/>
      <c r="I6" s="14"/>
      <c r="J6" s="14"/>
      <c r="K6" s="15"/>
    </row>
    <row r="7" spans="2:11" ht="12.75">
      <c r="B7" s="13"/>
      <c r="C7" s="14"/>
      <c r="D7" s="14"/>
      <c r="E7" s="14"/>
      <c r="F7" s="14"/>
      <c r="G7" s="14"/>
      <c r="H7" s="14"/>
      <c r="I7" s="14"/>
      <c r="J7" s="14"/>
      <c r="K7" s="15"/>
    </row>
    <row r="8" spans="2:11" ht="12.75">
      <c r="B8" s="13"/>
      <c r="C8" s="14"/>
      <c r="D8" s="14"/>
      <c r="E8" s="14"/>
      <c r="F8" s="14"/>
      <c r="G8" s="14"/>
      <c r="H8" s="14"/>
      <c r="I8" s="14"/>
      <c r="J8" s="14"/>
      <c r="K8" s="15"/>
    </row>
    <row r="9" spans="2:11" ht="12.75">
      <c r="B9" s="13"/>
      <c r="C9" s="14"/>
      <c r="D9" s="14"/>
      <c r="E9" s="14"/>
      <c r="F9" s="14"/>
      <c r="G9" s="14"/>
      <c r="H9" s="14"/>
      <c r="I9" s="14"/>
      <c r="J9" s="14"/>
      <c r="K9" s="15"/>
    </row>
    <row r="10" spans="2:11" ht="12.75">
      <c r="B10" s="13"/>
      <c r="C10" s="14"/>
      <c r="D10" s="14"/>
      <c r="E10" s="14"/>
      <c r="F10" s="14"/>
      <c r="G10" s="14"/>
      <c r="H10" s="14"/>
      <c r="I10" s="14"/>
      <c r="J10" s="14"/>
      <c r="K10" s="15"/>
    </row>
    <row r="11" spans="2:11" ht="12.75">
      <c r="B11" s="13"/>
      <c r="C11" s="14"/>
      <c r="D11" s="14"/>
      <c r="E11" s="14"/>
      <c r="F11" s="14"/>
      <c r="G11" s="14"/>
      <c r="H11" s="14"/>
      <c r="I11" s="14"/>
      <c r="J11" s="14"/>
      <c r="K11" s="15"/>
    </row>
    <row r="12" spans="2:11" ht="12.75">
      <c r="B12" s="13"/>
      <c r="C12" s="14"/>
      <c r="D12" s="14"/>
      <c r="E12" s="14"/>
      <c r="F12" s="14"/>
      <c r="G12" s="14"/>
      <c r="H12" s="14"/>
      <c r="I12" s="14"/>
      <c r="J12" s="14"/>
      <c r="K12" s="15"/>
    </row>
    <row r="13" spans="2:11" ht="12.75">
      <c r="B13" s="13"/>
      <c r="C13" s="14"/>
      <c r="D13" s="14"/>
      <c r="E13" s="14"/>
      <c r="F13" s="14"/>
      <c r="G13" s="14"/>
      <c r="H13" s="14"/>
      <c r="I13" s="14"/>
      <c r="J13" s="14"/>
      <c r="K13" s="15"/>
    </row>
    <row r="14" spans="2:11" ht="12.75">
      <c r="B14" s="13"/>
      <c r="C14" s="14"/>
      <c r="D14" s="14"/>
      <c r="E14" s="14"/>
      <c r="F14" s="14"/>
      <c r="G14" s="14"/>
      <c r="H14" s="14"/>
      <c r="I14" s="14"/>
      <c r="J14" s="14"/>
      <c r="K14" s="15"/>
    </row>
    <row r="15" spans="2:11" ht="12.75">
      <c r="B15" s="13"/>
      <c r="C15" s="14"/>
      <c r="D15" s="14"/>
      <c r="E15" s="14"/>
      <c r="F15" s="14"/>
      <c r="G15" s="14"/>
      <c r="H15" s="14"/>
      <c r="I15" s="14"/>
      <c r="J15" s="14"/>
      <c r="K15" s="15"/>
    </row>
    <row r="16" spans="2:11" ht="12.75">
      <c r="B16" s="13"/>
      <c r="C16" s="14"/>
      <c r="D16" s="14"/>
      <c r="E16" s="14"/>
      <c r="F16" s="14"/>
      <c r="G16" s="14"/>
      <c r="H16" s="14"/>
      <c r="I16" s="14"/>
      <c r="J16" s="14"/>
      <c r="K16" s="15"/>
    </row>
    <row r="17" spans="2:11" ht="12.75">
      <c r="B17" s="13"/>
      <c r="C17" s="14"/>
      <c r="D17" s="14"/>
      <c r="E17" s="14"/>
      <c r="F17" s="14"/>
      <c r="G17" s="14"/>
      <c r="H17" s="14"/>
      <c r="I17" s="14"/>
      <c r="J17" s="14"/>
      <c r="K17" s="15"/>
    </row>
    <row r="18" spans="2:11" ht="12.75">
      <c r="B18" s="13"/>
      <c r="C18" s="14"/>
      <c r="D18" s="14"/>
      <c r="E18" s="14"/>
      <c r="F18" s="14"/>
      <c r="G18" s="14"/>
      <c r="H18" s="14"/>
      <c r="I18" s="14"/>
      <c r="J18" s="14"/>
      <c r="K18" s="15"/>
    </row>
    <row r="19" spans="2:11" ht="12.75">
      <c r="B19" s="13"/>
      <c r="C19" s="14"/>
      <c r="D19" s="14"/>
      <c r="E19" s="14"/>
      <c r="F19" s="14"/>
      <c r="G19" s="14"/>
      <c r="H19" s="14"/>
      <c r="I19" s="14"/>
      <c r="J19" s="14"/>
      <c r="K19" s="15"/>
    </row>
    <row r="20" spans="2:11" ht="12.75">
      <c r="B20" s="13"/>
      <c r="C20" s="14"/>
      <c r="D20" s="14"/>
      <c r="E20" s="14"/>
      <c r="F20" s="14"/>
      <c r="G20" s="14"/>
      <c r="H20" s="14"/>
      <c r="I20" s="14"/>
      <c r="J20" s="14"/>
      <c r="K20" s="15"/>
    </row>
    <row r="21" spans="2:11" ht="12.75">
      <c r="B21" s="13"/>
      <c r="C21" s="14"/>
      <c r="D21" s="14"/>
      <c r="E21" s="14"/>
      <c r="F21" s="14"/>
      <c r="G21" s="14"/>
      <c r="H21" s="14"/>
      <c r="I21" s="14"/>
      <c r="J21" s="14"/>
      <c r="K21" s="15"/>
    </row>
    <row r="22" spans="2:11" ht="12.75">
      <c r="B22" s="13"/>
      <c r="C22" s="14"/>
      <c r="D22" s="14"/>
      <c r="E22" s="14"/>
      <c r="F22" s="14"/>
      <c r="G22" s="14"/>
      <c r="H22" s="14"/>
      <c r="I22" s="14"/>
      <c r="J22" s="14"/>
      <c r="K22" s="15"/>
    </row>
    <row r="23" spans="2:11" ht="12.75">
      <c r="B23" s="13"/>
      <c r="C23" s="14"/>
      <c r="D23" s="14"/>
      <c r="E23" s="14"/>
      <c r="F23" s="14"/>
      <c r="G23" s="14"/>
      <c r="H23" s="14"/>
      <c r="I23" s="14"/>
      <c r="J23" s="14"/>
      <c r="K23" s="15"/>
    </row>
    <row r="24" spans="2:11" ht="12.75">
      <c r="B24" s="13"/>
      <c r="C24" s="14"/>
      <c r="D24" s="14"/>
      <c r="E24" s="14"/>
      <c r="F24" s="14"/>
      <c r="G24" s="14"/>
      <c r="H24" s="14"/>
      <c r="I24" s="14"/>
      <c r="J24" s="14"/>
      <c r="K24" s="15"/>
    </row>
    <row r="25" spans="2:11" ht="12.75">
      <c r="B25" s="13"/>
      <c r="C25" s="14"/>
      <c r="D25" s="14"/>
      <c r="E25" s="14"/>
      <c r="F25" s="14"/>
      <c r="G25" s="14"/>
      <c r="H25" s="14"/>
      <c r="I25" s="14"/>
      <c r="J25" s="14"/>
      <c r="K25" s="15"/>
    </row>
    <row r="26" spans="2:11" ht="12.75">
      <c r="B26" s="13"/>
      <c r="C26" s="14"/>
      <c r="D26" s="14"/>
      <c r="E26" s="14"/>
      <c r="F26" s="14"/>
      <c r="G26" s="14"/>
      <c r="H26" s="14"/>
      <c r="I26" s="14"/>
      <c r="J26" s="14"/>
      <c r="K26" s="15"/>
    </row>
    <row r="27" spans="2:11" ht="12.75">
      <c r="B27" s="13"/>
      <c r="C27" s="14"/>
      <c r="D27" s="14"/>
      <c r="E27" s="14"/>
      <c r="F27" s="14"/>
      <c r="G27" s="16" t="s">
        <v>23</v>
      </c>
      <c r="H27" s="17"/>
      <c r="I27" s="14"/>
      <c r="J27" s="14"/>
      <c r="K27" s="15"/>
    </row>
    <row r="28" spans="2:11" ht="12.75">
      <c r="B28" s="13"/>
      <c r="C28" s="14"/>
      <c r="D28" s="14"/>
      <c r="E28" s="14"/>
      <c r="F28" s="14"/>
      <c r="G28" s="16" t="s">
        <v>25</v>
      </c>
      <c r="H28" s="2">
        <v>4</v>
      </c>
      <c r="I28" s="14"/>
      <c r="J28" s="14"/>
      <c r="K28" s="15"/>
    </row>
    <row r="29" spans="2:11" ht="12.75">
      <c r="B29" s="13"/>
      <c r="C29" s="14"/>
      <c r="D29" s="14"/>
      <c r="E29" s="14"/>
      <c r="F29" s="14"/>
      <c r="G29" s="16" t="s">
        <v>24</v>
      </c>
      <c r="H29" s="2">
        <v>2</v>
      </c>
      <c r="I29" s="14"/>
      <c r="J29" s="14"/>
      <c r="K29" s="15"/>
    </row>
    <row r="30" spans="2:11" ht="12.75">
      <c r="B30" s="13"/>
      <c r="C30" s="14"/>
      <c r="D30" s="14"/>
      <c r="E30" s="14"/>
      <c r="F30" s="14"/>
      <c r="G30" s="14"/>
      <c r="H30" s="14"/>
      <c r="I30" s="14"/>
      <c r="J30" s="14"/>
      <c r="K30" s="15"/>
    </row>
    <row r="31" spans="2:11" ht="12.75">
      <c r="B31" s="13"/>
      <c r="C31" s="18" t="s">
        <v>16</v>
      </c>
      <c r="D31" s="18"/>
      <c r="E31" s="17"/>
      <c r="F31" s="17"/>
      <c r="G31" s="17"/>
      <c r="H31" s="17"/>
      <c r="I31" s="17"/>
      <c r="J31" s="17"/>
      <c r="K31" s="15"/>
    </row>
    <row r="32" spans="2:11" ht="12.75">
      <c r="B32" s="13"/>
      <c r="C32" s="19" t="s">
        <v>4</v>
      </c>
      <c r="D32" s="19"/>
      <c r="E32" s="20"/>
      <c r="F32" s="20" t="s">
        <v>6</v>
      </c>
      <c r="G32" s="20" t="s">
        <v>7</v>
      </c>
      <c r="H32" s="20" t="s">
        <v>3</v>
      </c>
      <c r="I32" s="20" t="s">
        <v>0</v>
      </c>
      <c r="J32" s="20" t="s">
        <v>12</v>
      </c>
      <c r="K32" s="15"/>
    </row>
    <row r="33" spans="2:11" ht="12.75">
      <c r="B33" s="13"/>
      <c r="C33" s="21"/>
      <c r="D33" s="21"/>
      <c r="E33" s="21"/>
      <c r="F33" s="21" t="s">
        <v>11</v>
      </c>
      <c r="G33" s="21" t="s">
        <v>11</v>
      </c>
      <c r="H33" s="21" t="s">
        <v>11</v>
      </c>
      <c r="I33" s="21" t="s">
        <v>10</v>
      </c>
      <c r="J33" s="21" t="s">
        <v>13</v>
      </c>
      <c r="K33" s="15"/>
    </row>
    <row r="34" spans="2:11" ht="12.75">
      <c r="B34" s="13"/>
      <c r="C34" s="22" t="s">
        <v>37</v>
      </c>
      <c r="D34" s="23"/>
      <c r="E34" s="24"/>
      <c r="F34" s="6">
        <f>2.1*3.9</f>
        <v>8.19</v>
      </c>
      <c r="G34" s="6">
        <v>3</v>
      </c>
      <c r="H34" s="25">
        <f aca="true" t="shared" si="0" ref="H34:H40">F34*G34</f>
        <v>24.57</v>
      </c>
      <c r="I34" s="25">
        <f>IF(H34=0,0,20/H34)</f>
        <v>0.814000814000814</v>
      </c>
      <c r="J34" s="26">
        <f>I34*H34</f>
        <v>20</v>
      </c>
      <c r="K34" s="15"/>
    </row>
    <row r="35" spans="2:11" ht="12.75">
      <c r="B35" s="13"/>
      <c r="C35" s="27" t="s">
        <v>35</v>
      </c>
      <c r="D35" s="28"/>
      <c r="E35" s="29"/>
      <c r="F35" s="4">
        <f>5*2</f>
        <v>10</v>
      </c>
      <c r="G35" s="4">
        <v>3</v>
      </c>
      <c r="H35" s="30">
        <f t="shared" si="0"/>
        <v>30</v>
      </c>
      <c r="I35" s="30">
        <f>IF(H35=0,0,20/H35)</f>
        <v>0.6666666666666666</v>
      </c>
      <c r="J35" s="31">
        <f>I35*H35</f>
        <v>20</v>
      </c>
      <c r="K35" s="15"/>
    </row>
    <row r="36" spans="2:11" ht="12.75">
      <c r="B36" s="13"/>
      <c r="C36" s="32" t="s">
        <v>1</v>
      </c>
      <c r="D36" s="33"/>
      <c r="E36" s="34"/>
      <c r="F36" s="8">
        <f>4*4</f>
        <v>16</v>
      </c>
      <c r="G36" s="8">
        <v>3</v>
      </c>
      <c r="H36" s="35">
        <f t="shared" si="0"/>
        <v>48</v>
      </c>
      <c r="I36" s="36" t="s">
        <v>22</v>
      </c>
      <c r="J36" s="37" t="s">
        <v>22</v>
      </c>
      <c r="K36" s="15"/>
    </row>
    <row r="37" spans="2:11" ht="12.75">
      <c r="B37" s="13"/>
      <c r="C37" s="38" t="s">
        <v>38</v>
      </c>
      <c r="D37" s="18"/>
      <c r="E37" s="21"/>
      <c r="F37" s="3">
        <f>4.4*4.3</f>
        <v>18.92</v>
      </c>
      <c r="G37" s="3">
        <v>3</v>
      </c>
      <c r="H37" s="39">
        <f t="shared" si="0"/>
        <v>56.760000000000005</v>
      </c>
      <c r="I37" s="39">
        <f>IF(H37=0,0,0.1+(2*18)/H37)</f>
        <v>0.7342494714587737</v>
      </c>
      <c r="J37" s="40">
        <f>I37*H37</f>
        <v>41.676</v>
      </c>
      <c r="K37" s="15"/>
    </row>
    <row r="38" spans="2:11" ht="12.75">
      <c r="B38" s="13"/>
      <c r="C38" s="38" t="s">
        <v>41</v>
      </c>
      <c r="D38" s="18"/>
      <c r="E38" s="21"/>
      <c r="F38" s="3">
        <v>0</v>
      </c>
      <c r="G38" s="3">
        <v>3</v>
      </c>
      <c r="H38" s="39">
        <f>F38*G38</f>
        <v>0</v>
      </c>
      <c r="I38" s="39">
        <f>IF(H38=0,0,0.1+(2*18)/H38)</f>
        <v>0</v>
      </c>
      <c r="J38" s="40">
        <f>I38*H38</f>
        <v>0</v>
      </c>
      <c r="K38" s="15"/>
    </row>
    <row r="39" spans="2:11" ht="12.75">
      <c r="B39" s="13"/>
      <c r="C39" s="38" t="s">
        <v>42</v>
      </c>
      <c r="D39" s="18"/>
      <c r="E39" s="21"/>
      <c r="F39" s="3">
        <v>0</v>
      </c>
      <c r="G39" s="3">
        <v>3</v>
      </c>
      <c r="H39" s="39">
        <f t="shared" si="0"/>
        <v>0</v>
      </c>
      <c r="I39" s="39">
        <f>IF(H39=0,0,0.2+18/H39)</f>
        <v>0</v>
      </c>
      <c r="J39" s="40">
        <f>I39*H39</f>
        <v>0</v>
      </c>
      <c r="K39" s="15"/>
    </row>
    <row r="40" spans="2:11" ht="12.75">
      <c r="B40" s="13"/>
      <c r="C40" s="38" t="s">
        <v>43</v>
      </c>
      <c r="D40" s="18"/>
      <c r="E40" s="21"/>
      <c r="F40" s="3">
        <f>3.7*2.9</f>
        <v>10.73</v>
      </c>
      <c r="G40" s="3">
        <v>3</v>
      </c>
      <c r="H40" s="39">
        <f t="shared" si="0"/>
        <v>32.19</v>
      </c>
      <c r="I40" s="39">
        <f>IF(H40=0,0,0.1+13/H40)</f>
        <v>0.5038521279900591</v>
      </c>
      <c r="J40" s="40">
        <f>I40*H40</f>
        <v>16.219</v>
      </c>
      <c r="K40" s="15"/>
    </row>
    <row r="41" spans="2:11" ht="12.75">
      <c r="B41" s="13"/>
      <c r="C41" s="27" t="s">
        <v>44</v>
      </c>
      <c r="D41" s="28"/>
      <c r="E41" s="29"/>
      <c r="F41" s="4">
        <v>0</v>
      </c>
      <c r="G41" s="4">
        <v>3</v>
      </c>
      <c r="H41" s="30">
        <f aca="true" t="shared" si="1" ref="H41:H46">F41*G41</f>
        <v>0</v>
      </c>
      <c r="I41" s="30">
        <f>IF(H41=0,0,0.22+2*13/H41)</f>
        <v>0</v>
      </c>
      <c r="J41" s="31">
        <f aca="true" t="shared" si="2" ref="J41:J46">I41*H41</f>
        <v>0</v>
      </c>
      <c r="K41" s="15"/>
    </row>
    <row r="42" spans="2:11" ht="12.75">
      <c r="B42" s="13"/>
      <c r="C42" s="38" t="s">
        <v>36</v>
      </c>
      <c r="D42" s="18"/>
      <c r="E42" s="21"/>
      <c r="F42" s="3">
        <f>2.1*2.9</f>
        <v>6.09</v>
      </c>
      <c r="G42" s="3">
        <v>3</v>
      </c>
      <c r="H42" s="39">
        <f t="shared" si="1"/>
        <v>18.27</v>
      </c>
      <c r="I42" s="39">
        <f>IF(H42=0,0,0.7)</f>
        <v>0.7</v>
      </c>
      <c r="J42" s="40">
        <f t="shared" si="2"/>
        <v>12.789</v>
      </c>
      <c r="K42" s="15"/>
    </row>
    <row r="43" spans="2:11" ht="12.75">
      <c r="B43" s="13"/>
      <c r="C43" s="38" t="s">
        <v>2</v>
      </c>
      <c r="D43" s="18"/>
      <c r="E43" s="21"/>
      <c r="F43" s="3">
        <f>6.5*5</f>
        <v>32.5</v>
      </c>
      <c r="G43" s="3">
        <v>3</v>
      </c>
      <c r="H43" s="39">
        <f t="shared" si="1"/>
        <v>97.5</v>
      </c>
      <c r="I43" s="39">
        <f>IF(H43=0,0,0.5*(H28*32+H29*15)/H43)</f>
        <v>0.8102564102564103</v>
      </c>
      <c r="J43" s="40">
        <f t="shared" si="2"/>
        <v>79</v>
      </c>
      <c r="K43" s="15"/>
    </row>
    <row r="44" spans="2:11" ht="12.75">
      <c r="B44" s="13"/>
      <c r="C44" s="41" t="s">
        <v>26</v>
      </c>
      <c r="D44" s="42"/>
      <c r="E44" s="17"/>
      <c r="F44" s="3">
        <v>0</v>
      </c>
      <c r="G44" s="3">
        <v>3</v>
      </c>
      <c r="H44" s="39">
        <f t="shared" si="1"/>
        <v>0</v>
      </c>
      <c r="I44" s="39">
        <f>IF(H44=0,0,0.5*(H28*32+H29*15)/H44)</f>
        <v>0</v>
      </c>
      <c r="J44" s="40">
        <f t="shared" si="2"/>
        <v>0</v>
      </c>
      <c r="K44" s="15"/>
    </row>
    <row r="45" spans="2:11" ht="12.75">
      <c r="B45" s="13"/>
      <c r="C45" s="41" t="s">
        <v>5</v>
      </c>
      <c r="D45" s="42"/>
      <c r="E45" s="21"/>
      <c r="F45" s="3">
        <f>1.2*2.8</f>
        <v>3.36</v>
      </c>
      <c r="G45" s="3">
        <v>3</v>
      </c>
      <c r="H45" s="39">
        <f t="shared" si="1"/>
        <v>10.08</v>
      </c>
      <c r="I45" s="39">
        <f>IF(H45=0,0,0.7)</f>
        <v>0.7</v>
      </c>
      <c r="J45" s="40">
        <f t="shared" si="2"/>
        <v>7.055999999999999</v>
      </c>
      <c r="K45" s="15"/>
    </row>
    <row r="46" spans="2:11" ht="12.75">
      <c r="B46" s="13"/>
      <c r="C46" s="43" t="s">
        <v>8</v>
      </c>
      <c r="D46" s="44"/>
      <c r="E46" s="45"/>
      <c r="F46" s="7">
        <f>1.3*1.4</f>
        <v>1.8199999999999998</v>
      </c>
      <c r="G46" s="7">
        <v>3</v>
      </c>
      <c r="H46" s="46">
        <f t="shared" si="1"/>
        <v>5.459999999999999</v>
      </c>
      <c r="I46" s="47">
        <f>IF(H46=0,0,0.7)</f>
        <v>0.7</v>
      </c>
      <c r="J46" s="48">
        <f t="shared" si="2"/>
        <v>3.821999999999999</v>
      </c>
      <c r="K46" s="15"/>
    </row>
    <row r="47" spans="2:19" ht="12.75">
      <c r="B47" s="13"/>
      <c r="C47" s="21" t="s">
        <v>9</v>
      </c>
      <c r="D47" s="21"/>
      <c r="E47" s="49" t="s">
        <v>15</v>
      </c>
      <c r="F47" s="50">
        <f>SUM(F34:F41)+SUM(F42:F46)</f>
        <v>107.61000000000001</v>
      </c>
      <c r="G47" s="49" t="s">
        <v>14</v>
      </c>
      <c r="H47" s="50">
        <f>SUM(H34:H46)</f>
        <v>322.8299999999999</v>
      </c>
      <c r="I47" s="49" t="s">
        <v>13</v>
      </c>
      <c r="J47" s="50">
        <f>SUM(J34:J46)</f>
        <v>200.56200000000004</v>
      </c>
      <c r="K47" s="15"/>
      <c r="M47" s="51"/>
      <c r="N47" s="51"/>
      <c r="O47" s="51"/>
      <c r="P47" s="51"/>
      <c r="Q47" s="51"/>
      <c r="R47" s="51"/>
      <c r="S47" s="51"/>
    </row>
    <row r="48" spans="2:19" ht="12.75">
      <c r="B48" s="13"/>
      <c r="C48" s="14"/>
      <c r="D48" s="14"/>
      <c r="E48" s="14"/>
      <c r="F48" s="14"/>
      <c r="G48" s="14"/>
      <c r="H48" s="14"/>
      <c r="I48" s="14"/>
      <c r="J48" s="14"/>
      <c r="K48" s="15"/>
      <c r="M48" s="51"/>
      <c r="N48" s="51"/>
      <c r="O48" s="51"/>
      <c r="P48" s="51"/>
      <c r="Q48" s="51"/>
      <c r="R48" s="51"/>
      <c r="S48" s="51"/>
    </row>
    <row r="49" spans="2:19" ht="12.75">
      <c r="B49" s="13"/>
      <c r="C49" s="14"/>
      <c r="D49" s="14"/>
      <c r="E49" s="14"/>
      <c r="F49" s="14"/>
      <c r="G49" s="14"/>
      <c r="H49" s="14"/>
      <c r="I49" s="14"/>
      <c r="J49" s="14"/>
      <c r="K49" s="15"/>
      <c r="M49" s="51"/>
      <c r="N49" s="51"/>
      <c r="O49" s="51"/>
      <c r="P49" s="51"/>
      <c r="Q49" s="51"/>
      <c r="R49" s="51"/>
      <c r="S49" s="51"/>
    </row>
    <row r="50" spans="2:19" ht="12.75">
      <c r="B50" s="13"/>
      <c r="C50" s="14"/>
      <c r="D50" s="14"/>
      <c r="E50" s="14"/>
      <c r="F50" s="14"/>
      <c r="G50" s="14"/>
      <c r="H50" s="14"/>
      <c r="I50" s="14"/>
      <c r="J50" s="14"/>
      <c r="K50" s="15"/>
      <c r="M50" s="51"/>
      <c r="N50" s="52"/>
      <c r="O50" s="53"/>
      <c r="P50" s="53"/>
      <c r="Q50" s="53"/>
      <c r="R50" s="51"/>
      <c r="S50" s="51"/>
    </row>
    <row r="51" spans="2:19" ht="12.75">
      <c r="B51" s="13"/>
      <c r="C51" s="14"/>
      <c r="D51" s="14"/>
      <c r="E51" s="136" t="s">
        <v>47</v>
      </c>
      <c r="F51" s="136"/>
      <c r="G51" s="136"/>
      <c r="H51" s="136"/>
      <c r="I51" s="14"/>
      <c r="J51" s="14"/>
      <c r="K51" s="15"/>
      <c r="M51" s="51"/>
      <c r="N51" s="51"/>
      <c r="O51" s="51"/>
      <c r="P51" s="53"/>
      <c r="Q51" s="53"/>
      <c r="R51" s="51"/>
      <c r="S51" s="51"/>
    </row>
    <row r="52" spans="2:19" ht="12.75">
      <c r="B52" s="13"/>
      <c r="C52" s="14"/>
      <c r="D52" s="14"/>
      <c r="E52" s="54"/>
      <c r="F52" s="14"/>
      <c r="G52" s="16" t="s">
        <v>17</v>
      </c>
      <c r="H52" s="100">
        <v>650</v>
      </c>
      <c r="I52" s="14"/>
      <c r="J52" s="14"/>
      <c r="K52" s="15"/>
      <c r="M52" s="55"/>
      <c r="N52" s="51"/>
      <c r="O52" s="51"/>
      <c r="P52" s="53"/>
      <c r="Q52" s="53"/>
      <c r="R52" s="51"/>
      <c r="S52" s="51"/>
    </row>
    <row r="53" spans="2:19" ht="12.75">
      <c r="B53" s="13"/>
      <c r="C53" s="14"/>
      <c r="D53" s="14"/>
      <c r="E53" s="54"/>
      <c r="F53" s="14"/>
      <c r="G53" s="16" t="s">
        <v>18</v>
      </c>
      <c r="H53" s="100">
        <v>35</v>
      </c>
      <c r="I53" s="14"/>
      <c r="J53" s="14"/>
      <c r="K53" s="15"/>
      <c r="M53" s="55"/>
      <c r="N53" s="51"/>
      <c r="O53" s="51"/>
      <c r="P53" s="53"/>
      <c r="Q53" s="53"/>
      <c r="R53" s="51"/>
      <c r="S53" s="51"/>
    </row>
    <row r="54" spans="2:19" ht="12.75">
      <c r="B54" s="13"/>
      <c r="C54" s="14"/>
      <c r="D54" s="14"/>
      <c r="E54" s="14"/>
      <c r="F54" s="14"/>
      <c r="G54" s="14"/>
      <c r="H54" s="14"/>
      <c r="I54" s="14"/>
      <c r="J54" s="14"/>
      <c r="K54" s="15"/>
      <c r="M54" s="55"/>
      <c r="N54" s="51"/>
      <c r="O54" s="51"/>
      <c r="P54" s="53"/>
      <c r="Q54" s="53"/>
      <c r="R54" s="51"/>
      <c r="S54" s="51"/>
    </row>
    <row r="55" spans="2:19" ht="12.75">
      <c r="B55" s="13"/>
      <c r="C55" s="14"/>
      <c r="D55" s="14"/>
      <c r="E55" s="14"/>
      <c r="F55" s="14"/>
      <c r="G55" s="14"/>
      <c r="H55" s="14"/>
      <c r="I55" s="14"/>
      <c r="J55" s="14"/>
      <c r="K55" s="15"/>
      <c r="M55" s="55"/>
      <c r="N55" s="51"/>
      <c r="O55" s="51"/>
      <c r="P55" s="53"/>
      <c r="Q55" s="53"/>
      <c r="R55" s="51"/>
      <c r="S55" s="51"/>
    </row>
    <row r="56" spans="2:19" ht="12.75">
      <c r="B56" s="13"/>
      <c r="C56" s="14"/>
      <c r="D56" s="14"/>
      <c r="E56" s="14"/>
      <c r="F56" s="14"/>
      <c r="G56" s="14"/>
      <c r="H56" s="14"/>
      <c r="I56" s="14"/>
      <c r="J56" s="14"/>
      <c r="K56" s="15"/>
      <c r="M56" s="55"/>
      <c r="N56" s="51"/>
      <c r="O56" s="51"/>
      <c r="P56" s="51"/>
      <c r="Q56" s="51"/>
      <c r="R56" s="51"/>
      <c r="S56" s="51"/>
    </row>
    <row r="57" spans="2:19" ht="12.75">
      <c r="B57" s="56"/>
      <c r="C57" s="57"/>
      <c r="D57" s="57"/>
      <c r="E57" s="57"/>
      <c r="F57" s="57"/>
      <c r="G57" s="57"/>
      <c r="H57" s="57"/>
      <c r="I57" s="57"/>
      <c r="J57" s="57"/>
      <c r="K57" s="58"/>
      <c r="M57" s="55"/>
      <c r="N57" s="51"/>
      <c r="O57" s="51"/>
      <c r="P57" s="51"/>
      <c r="Q57" s="51"/>
      <c r="R57" s="51"/>
      <c r="S57" s="51"/>
    </row>
    <row r="58" spans="2:19" ht="12.75">
      <c r="B58" s="9"/>
      <c r="C58" s="10"/>
      <c r="D58" s="10"/>
      <c r="E58" s="10"/>
      <c r="F58" s="10"/>
      <c r="G58" s="10"/>
      <c r="H58" s="10"/>
      <c r="I58" s="10"/>
      <c r="J58" s="14"/>
      <c r="K58" s="11"/>
      <c r="M58" s="55"/>
      <c r="N58" s="51"/>
      <c r="O58" s="51"/>
      <c r="P58" s="53"/>
      <c r="Q58" s="53"/>
      <c r="R58" s="51"/>
      <c r="S58" s="51"/>
    </row>
    <row r="59" spans="2:19" ht="12.75">
      <c r="B59" s="13"/>
      <c r="C59" s="14"/>
      <c r="D59" s="14"/>
      <c r="E59" s="59"/>
      <c r="F59" s="59"/>
      <c r="G59" s="54"/>
      <c r="H59" s="14"/>
      <c r="I59" s="14"/>
      <c r="J59" s="14"/>
      <c r="K59" s="15"/>
      <c r="M59" s="55"/>
      <c r="N59" s="51"/>
      <c r="O59" s="51"/>
      <c r="P59" s="53"/>
      <c r="Q59" s="53"/>
      <c r="R59" s="51"/>
      <c r="S59" s="51"/>
    </row>
    <row r="60" spans="2:19" ht="12.75">
      <c r="B60" s="13"/>
      <c r="C60" s="54"/>
      <c r="D60" s="54"/>
      <c r="E60" s="60"/>
      <c r="F60" s="60"/>
      <c r="G60" s="60"/>
      <c r="H60" s="61" t="s">
        <v>31</v>
      </c>
      <c r="I60" s="62">
        <f>J47/H47</f>
        <v>0.6212619645014407</v>
      </c>
      <c r="J60" s="14"/>
      <c r="K60" s="15"/>
      <c r="M60" s="55"/>
      <c r="N60" s="51"/>
      <c r="O60" s="51"/>
      <c r="P60" s="53"/>
      <c r="Q60" s="53"/>
      <c r="R60" s="51"/>
      <c r="S60" s="51"/>
    </row>
    <row r="61" spans="2:19" ht="12.75">
      <c r="B61" s="13"/>
      <c r="C61" s="54"/>
      <c r="D61" s="54"/>
      <c r="E61" s="14"/>
      <c r="F61" s="14"/>
      <c r="G61" s="14"/>
      <c r="H61" s="14"/>
      <c r="I61" s="14"/>
      <c r="J61" s="14"/>
      <c r="K61" s="15"/>
      <c r="M61" s="55"/>
      <c r="N61" s="51"/>
      <c r="O61" s="51"/>
      <c r="P61" s="53"/>
      <c r="Q61" s="53"/>
      <c r="R61" s="51"/>
      <c r="S61" s="51"/>
    </row>
    <row r="62" spans="2:19" ht="12.75">
      <c r="B62" s="13"/>
      <c r="C62" s="54"/>
      <c r="D62" s="54"/>
      <c r="E62" s="60"/>
      <c r="F62" s="60"/>
      <c r="G62" s="60"/>
      <c r="H62" s="61" t="s">
        <v>39</v>
      </c>
      <c r="I62" s="62">
        <f>((H28*25+H29*15)+F47*0.4)/H47</f>
        <v>0.5360220549515227</v>
      </c>
      <c r="J62" s="14"/>
      <c r="K62" s="15"/>
      <c r="M62" s="55"/>
      <c r="R62" s="51"/>
      <c r="S62" s="51"/>
    </row>
    <row r="63" spans="2:19" ht="12.75">
      <c r="B63" s="13"/>
      <c r="C63" s="14"/>
      <c r="D63" s="14"/>
      <c r="E63" s="14"/>
      <c r="F63" s="14"/>
      <c r="G63" s="14"/>
      <c r="H63" s="61" t="s">
        <v>40</v>
      </c>
      <c r="I63" s="63">
        <f>H47*I62</f>
        <v>173.044</v>
      </c>
      <c r="J63" s="14"/>
      <c r="K63" s="15"/>
      <c r="M63" s="55"/>
      <c r="R63" s="51"/>
      <c r="S63" s="51"/>
    </row>
    <row r="64" spans="2:19" ht="12.75">
      <c r="B64" s="13"/>
      <c r="C64" s="14"/>
      <c r="D64" s="14"/>
      <c r="E64" s="14"/>
      <c r="F64" s="14"/>
      <c r="G64" s="14"/>
      <c r="H64" s="14"/>
      <c r="I64" s="14"/>
      <c r="J64" s="14"/>
      <c r="K64" s="15"/>
      <c r="M64" s="55"/>
      <c r="R64" s="51"/>
      <c r="S64" s="51"/>
    </row>
    <row r="65" spans="2:19" ht="12.75">
      <c r="B65" s="13"/>
      <c r="C65" s="14"/>
      <c r="D65" s="14"/>
      <c r="E65" s="60"/>
      <c r="F65" s="60"/>
      <c r="G65" s="60"/>
      <c r="H65" s="61" t="s">
        <v>33</v>
      </c>
      <c r="I65" s="14"/>
      <c r="J65" s="14"/>
      <c r="K65" s="15"/>
      <c r="M65" s="55"/>
      <c r="R65" s="51"/>
      <c r="S65" s="51"/>
    </row>
    <row r="66" spans="2:19" ht="12.75">
      <c r="B66" s="13"/>
      <c r="C66" s="14"/>
      <c r="D66" s="14"/>
      <c r="E66" s="60"/>
      <c r="F66" s="60"/>
      <c r="G66" s="60"/>
      <c r="H66" s="61" t="s">
        <v>32</v>
      </c>
      <c r="I66" s="62">
        <f>J47/H36/2</f>
        <v>2.0891875000000004</v>
      </c>
      <c r="J66" s="14"/>
      <c r="K66" s="15"/>
      <c r="M66" s="55"/>
      <c r="N66" s="51"/>
      <c r="O66" s="51"/>
      <c r="P66" s="53"/>
      <c r="Q66" s="53"/>
      <c r="R66" s="51"/>
      <c r="S66" s="51"/>
    </row>
    <row r="67" spans="2:11" ht="12.75">
      <c r="B67" s="13"/>
      <c r="C67" s="14"/>
      <c r="D67" s="14"/>
      <c r="E67" s="14"/>
      <c r="F67" s="14"/>
      <c r="G67" s="14"/>
      <c r="H67" s="14"/>
      <c r="I67" s="14"/>
      <c r="J67" s="14"/>
      <c r="K67" s="15"/>
    </row>
    <row r="68" spans="2:11" ht="12.75">
      <c r="B68" s="13"/>
      <c r="C68" s="14"/>
      <c r="D68" s="60"/>
      <c r="E68" s="60"/>
      <c r="F68" s="60"/>
      <c r="G68" s="60"/>
      <c r="H68" s="61" t="s">
        <v>34</v>
      </c>
      <c r="I68" s="14"/>
      <c r="J68" s="14"/>
      <c r="K68" s="15"/>
    </row>
    <row r="69" spans="2:17" ht="12.75">
      <c r="B69" s="13"/>
      <c r="C69" s="14"/>
      <c r="D69" s="14"/>
      <c r="E69" s="60"/>
      <c r="F69" s="60"/>
      <c r="G69" s="60"/>
      <c r="H69" s="61" t="s">
        <v>45</v>
      </c>
      <c r="I69" s="62">
        <f>H52/H47</f>
        <v>2.013443608090946</v>
      </c>
      <c r="J69" s="14"/>
      <c r="K69" s="64"/>
      <c r="N69" s="51"/>
      <c r="O69" s="51"/>
      <c r="P69" s="53"/>
      <c r="Q69" s="53"/>
    </row>
    <row r="70" spans="2:17" ht="12.75">
      <c r="B70" s="13"/>
      <c r="C70" s="14"/>
      <c r="D70" s="14"/>
      <c r="E70" s="17"/>
      <c r="F70" s="17"/>
      <c r="G70" s="17"/>
      <c r="H70" s="17"/>
      <c r="I70" s="17"/>
      <c r="J70" s="14"/>
      <c r="K70" s="64"/>
      <c r="N70" s="51"/>
      <c r="O70" s="51"/>
      <c r="P70" s="53"/>
      <c r="Q70" s="53"/>
    </row>
    <row r="71" spans="2:17" ht="12.75">
      <c r="B71" s="13"/>
      <c r="C71" s="14"/>
      <c r="D71" s="14"/>
      <c r="E71" s="17"/>
      <c r="F71" s="65"/>
      <c r="G71" s="65"/>
      <c r="H71" s="61" t="s">
        <v>46</v>
      </c>
      <c r="I71" s="63">
        <f>J47*2.5</f>
        <v>501.4050000000001</v>
      </c>
      <c r="J71" s="14"/>
      <c r="K71" s="15"/>
      <c r="N71" s="51"/>
      <c r="O71" s="51"/>
      <c r="P71" s="53"/>
      <c r="Q71" s="53"/>
    </row>
    <row r="72" spans="2:17" ht="12.75">
      <c r="B72" s="13"/>
      <c r="C72" s="14"/>
      <c r="D72" s="14"/>
      <c r="E72" s="14"/>
      <c r="F72" s="14"/>
      <c r="G72" s="14"/>
      <c r="H72" s="14"/>
      <c r="I72" s="14"/>
      <c r="J72" s="14"/>
      <c r="K72" s="15"/>
      <c r="M72" s="66"/>
      <c r="N72" s="51"/>
      <c r="O72" s="51"/>
      <c r="P72" s="53"/>
      <c r="Q72" s="53"/>
    </row>
    <row r="73" spans="2:17" ht="12.75">
      <c r="B73" s="67"/>
      <c r="C73" s="14"/>
      <c r="D73" s="14"/>
      <c r="E73" s="14"/>
      <c r="F73" s="14"/>
      <c r="G73" s="14"/>
      <c r="H73" s="14"/>
      <c r="I73" s="14"/>
      <c r="J73" s="54"/>
      <c r="K73" s="68"/>
      <c r="M73" s="66"/>
      <c r="N73" s="51"/>
      <c r="O73" s="51"/>
      <c r="P73" s="53"/>
      <c r="Q73" s="53"/>
    </row>
    <row r="74" spans="2:17" ht="12.75">
      <c r="B74" s="67"/>
      <c r="C74" s="14"/>
      <c r="D74" s="14"/>
      <c r="E74" s="14"/>
      <c r="F74" s="14"/>
      <c r="G74" s="14"/>
      <c r="H74" s="14"/>
      <c r="I74" s="14"/>
      <c r="J74" s="54"/>
      <c r="K74" s="68"/>
      <c r="N74" s="51"/>
      <c r="O74" s="51"/>
      <c r="P74" s="53"/>
      <c r="Q74" s="53"/>
    </row>
    <row r="75" spans="2:17" ht="12.75">
      <c r="B75" s="67"/>
      <c r="C75" s="14"/>
      <c r="D75" s="14"/>
      <c r="E75" s="14"/>
      <c r="F75" s="14"/>
      <c r="G75" s="14"/>
      <c r="H75" s="14"/>
      <c r="I75" s="14"/>
      <c r="J75" s="54"/>
      <c r="K75" s="68"/>
      <c r="N75" s="51"/>
      <c r="O75" s="51"/>
      <c r="P75" s="53"/>
      <c r="Q75" s="53"/>
    </row>
    <row r="76" spans="2:17" ht="12.75">
      <c r="B76" s="67"/>
      <c r="C76" s="14"/>
      <c r="D76" s="14"/>
      <c r="E76" s="14"/>
      <c r="F76" s="14"/>
      <c r="G76" s="14"/>
      <c r="H76" s="14"/>
      <c r="I76" s="14"/>
      <c r="J76" s="14"/>
      <c r="K76" s="68"/>
      <c r="L76" s="69"/>
      <c r="N76" s="51"/>
      <c r="O76" s="51"/>
      <c r="P76" s="53"/>
      <c r="Q76" s="53"/>
    </row>
    <row r="77" spans="2:17" ht="12.75">
      <c r="B77" s="67"/>
      <c r="C77" s="14"/>
      <c r="D77" s="14"/>
      <c r="E77" s="14"/>
      <c r="F77" s="14"/>
      <c r="G77" s="14"/>
      <c r="H77" s="14"/>
      <c r="I77" s="14"/>
      <c r="J77" s="18"/>
      <c r="K77" s="68"/>
      <c r="L77" s="69"/>
      <c r="N77" s="51"/>
      <c r="O77" s="51"/>
      <c r="P77" s="53"/>
      <c r="Q77" s="53"/>
    </row>
    <row r="78" spans="2:17" ht="12.75">
      <c r="B78" s="67"/>
      <c r="C78" s="14"/>
      <c r="D78" s="14"/>
      <c r="E78" s="14"/>
      <c r="F78" s="14"/>
      <c r="G78" s="14"/>
      <c r="H78" s="14"/>
      <c r="I78" s="14"/>
      <c r="J78" s="18"/>
      <c r="K78" s="68"/>
      <c r="N78" s="51"/>
      <c r="O78" s="51"/>
      <c r="P78" s="53"/>
      <c r="Q78" s="53"/>
    </row>
    <row r="79" spans="2:17" ht="12.75">
      <c r="B79" s="13"/>
      <c r="C79" s="14"/>
      <c r="D79" s="14"/>
      <c r="E79" s="14"/>
      <c r="F79" s="14"/>
      <c r="G79" s="14"/>
      <c r="H79" s="14"/>
      <c r="I79" s="14"/>
      <c r="J79" s="18"/>
      <c r="K79" s="15"/>
      <c r="N79" s="51"/>
      <c r="O79" s="51"/>
      <c r="P79" s="53"/>
      <c r="Q79" s="53"/>
    </row>
    <row r="80" spans="2:17" ht="12.75">
      <c r="B80" s="13"/>
      <c r="C80" s="14"/>
      <c r="D80" s="14"/>
      <c r="E80" s="14"/>
      <c r="F80" s="14"/>
      <c r="G80" s="14"/>
      <c r="H80" s="14"/>
      <c r="I80" s="14"/>
      <c r="J80" s="18"/>
      <c r="K80" s="15"/>
      <c r="N80" s="51"/>
      <c r="O80" s="51"/>
      <c r="P80" s="53"/>
      <c r="Q80" s="53"/>
    </row>
    <row r="81" spans="2:17" ht="12.75">
      <c r="B81" s="13"/>
      <c r="C81" s="14"/>
      <c r="D81" s="14"/>
      <c r="E81" s="14"/>
      <c r="F81" s="14"/>
      <c r="G81" s="14"/>
      <c r="H81" s="14"/>
      <c r="I81" s="14"/>
      <c r="J81" s="18"/>
      <c r="K81" s="15"/>
      <c r="N81" s="51"/>
      <c r="O81" s="51"/>
      <c r="P81" s="53"/>
      <c r="Q81" s="53"/>
    </row>
    <row r="82" spans="2:17" ht="12.75">
      <c r="B82" s="13"/>
      <c r="C82" s="14"/>
      <c r="D82" s="70"/>
      <c r="E82" s="70"/>
      <c r="F82" s="70"/>
      <c r="G82" s="70"/>
      <c r="H82" s="71" t="s">
        <v>48</v>
      </c>
      <c r="I82" s="72">
        <f>PI()*H53^2/4</f>
        <v>962.1127501618741</v>
      </c>
      <c r="J82" s="18"/>
      <c r="K82" s="15"/>
      <c r="N82" s="51"/>
      <c r="O82" s="51"/>
      <c r="P82" s="53"/>
      <c r="Q82" s="53"/>
    </row>
    <row r="83" spans="2:17" ht="12.75">
      <c r="B83" s="13"/>
      <c r="C83" s="14"/>
      <c r="D83" s="14"/>
      <c r="E83" s="14"/>
      <c r="F83" s="14"/>
      <c r="G83" s="14"/>
      <c r="H83" s="16"/>
      <c r="I83" s="14"/>
      <c r="J83" s="18"/>
      <c r="K83" s="15"/>
      <c r="N83" s="51"/>
      <c r="O83" s="51"/>
      <c r="P83" s="53"/>
      <c r="Q83" s="53"/>
    </row>
    <row r="84" spans="2:11" ht="12.75">
      <c r="B84" s="13"/>
      <c r="C84" s="14"/>
      <c r="D84" s="70"/>
      <c r="E84" s="70"/>
      <c r="F84" s="70"/>
      <c r="G84" s="70"/>
      <c r="H84" s="71" t="s">
        <v>49</v>
      </c>
      <c r="I84" s="72">
        <f>G106</f>
        <v>1443.1691252428113</v>
      </c>
      <c r="J84" s="18"/>
      <c r="K84" s="15"/>
    </row>
    <row r="85" spans="2:11" ht="12.75">
      <c r="B85" s="13"/>
      <c r="C85" s="14"/>
      <c r="D85" s="14"/>
      <c r="E85" s="14"/>
      <c r="F85" s="14"/>
      <c r="G85" s="14"/>
      <c r="H85" s="14"/>
      <c r="I85" s="14"/>
      <c r="J85" s="18"/>
      <c r="K85" s="15"/>
    </row>
    <row r="86" spans="2:11" ht="12.75">
      <c r="B86" s="13"/>
      <c r="C86" s="14"/>
      <c r="D86" s="14"/>
      <c r="E86" s="14"/>
      <c r="F86" s="14"/>
      <c r="G86" s="14"/>
      <c r="H86" s="14"/>
      <c r="I86" s="14"/>
      <c r="J86" s="18"/>
      <c r="K86" s="15"/>
    </row>
    <row r="87" spans="2:11" ht="12.75">
      <c r="B87" s="13"/>
      <c r="C87" s="14"/>
      <c r="D87" s="14"/>
      <c r="E87" s="14"/>
      <c r="F87" s="14"/>
      <c r="G87" s="14"/>
      <c r="H87" s="14"/>
      <c r="I87" s="14"/>
      <c r="J87" s="18"/>
      <c r="K87" s="15"/>
    </row>
    <row r="88" spans="2:11" ht="12.75">
      <c r="B88" s="13"/>
      <c r="C88" s="14"/>
      <c r="D88" s="14"/>
      <c r="E88" s="14"/>
      <c r="F88" s="14"/>
      <c r="G88" s="14"/>
      <c r="H88" s="14"/>
      <c r="I88" s="14"/>
      <c r="J88" s="18"/>
      <c r="K88" s="15"/>
    </row>
    <row r="89" spans="2:11" ht="12.75">
      <c r="B89" s="13"/>
      <c r="C89" s="14"/>
      <c r="D89" s="14"/>
      <c r="E89" s="14"/>
      <c r="F89" s="14"/>
      <c r="G89" s="14"/>
      <c r="H89" s="14"/>
      <c r="I89" s="14"/>
      <c r="J89" s="18"/>
      <c r="K89" s="15"/>
    </row>
    <row r="90" spans="2:11" ht="12.75">
      <c r="B90" s="13"/>
      <c r="C90" s="18" t="s">
        <v>50</v>
      </c>
      <c r="D90" s="14"/>
      <c r="E90" s="17"/>
      <c r="F90" s="17"/>
      <c r="G90" s="17"/>
      <c r="H90" s="17"/>
      <c r="I90" s="17"/>
      <c r="J90" s="17"/>
      <c r="K90" s="15"/>
    </row>
    <row r="91" spans="2:11" ht="12.75">
      <c r="B91" s="13"/>
      <c r="C91" s="19" t="s">
        <v>4</v>
      </c>
      <c r="D91" s="73"/>
      <c r="E91" s="20"/>
      <c r="F91" s="20" t="s">
        <v>12</v>
      </c>
      <c r="G91" s="20" t="s">
        <v>19</v>
      </c>
      <c r="H91" s="20" t="s">
        <v>27</v>
      </c>
      <c r="I91" s="74" t="s">
        <v>28</v>
      </c>
      <c r="J91" s="75"/>
      <c r="K91" s="15"/>
    </row>
    <row r="92" spans="2:11" ht="12.75">
      <c r="B92" s="13"/>
      <c r="C92" s="21"/>
      <c r="D92" s="14"/>
      <c r="E92" s="21"/>
      <c r="F92" s="21" t="s">
        <v>13</v>
      </c>
      <c r="G92" s="21" t="s">
        <v>20</v>
      </c>
      <c r="H92" s="21" t="s">
        <v>21</v>
      </c>
      <c r="I92" s="76" t="s">
        <v>29</v>
      </c>
      <c r="J92" s="77" t="s">
        <v>30</v>
      </c>
      <c r="K92" s="15"/>
    </row>
    <row r="93" spans="2:11" ht="12.75">
      <c r="B93" s="13"/>
      <c r="C93" s="22" t="str">
        <f aca="true" t="shared" si="3" ref="C93:C100">C34</f>
        <v>Bagno n° 1</v>
      </c>
      <c r="D93" s="101"/>
      <c r="E93" s="24"/>
      <c r="F93" s="102">
        <f>J34</f>
        <v>20</v>
      </c>
      <c r="G93" s="103">
        <f>1.5*$I$82/$F$106*F93</f>
        <v>143.91251834772402</v>
      </c>
      <c r="H93" s="103">
        <f>EVEN((G93*4/3.14)^0.5)</f>
        <v>14</v>
      </c>
      <c r="I93" s="104">
        <f>IF(H93&gt;12,G93/2,0)</f>
        <v>71.95625917386201</v>
      </c>
      <c r="J93" s="105">
        <f>EVEN((I93*4/3.14)^0.5)</f>
        <v>10</v>
      </c>
      <c r="K93" s="15"/>
    </row>
    <row r="94" spans="2:11" ht="12.75">
      <c r="B94" s="13"/>
      <c r="C94" s="38" t="str">
        <f t="shared" si="3"/>
        <v>Bagno n° 2</v>
      </c>
      <c r="D94" s="17"/>
      <c r="E94" s="21"/>
      <c r="F94" s="106">
        <f>J35</f>
        <v>20</v>
      </c>
      <c r="G94" s="107">
        <f>1.5*$I$82/$F$106*F94</f>
        <v>143.91251834772402</v>
      </c>
      <c r="H94" s="107">
        <f>EVEN((G94*4/3.14)^0.5)</f>
        <v>14</v>
      </c>
      <c r="I94" s="108">
        <f>IF(H94&gt;12,G94/2,0)</f>
        <v>71.95625917386201</v>
      </c>
      <c r="J94" s="109">
        <f>EVEN((I94*4/3.14)^0.5)</f>
        <v>10</v>
      </c>
      <c r="K94" s="15"/>
    </row>
    <row r="95" spans="2:11" ht="12.75">
      <c r="B95" s="13"/>
      <c r="C95" s="38" t="str">
        <f t="shared" si="3"/>
        <v>Cucina </v>
      </c>
      <c r="D95" s="79"/>
      <c r="E95" s="29"/>
      <c r="F95" s="110" t="s">
        <v>22</v>
      </c>
      <c r="G95" s="111" t="s">
        <v>22</v>
      </c>
      <c r="H95" s="111" t="s">
        <v>22</v>
      </c>
      <c r="I95" s="112" t="s">
        <v>22</v>
      </c>
      <c r="J95" s="113" t="s">
        <v>22</v>
      </c>
      <c r="K95" s="15"/>
    </row>
    <row r="96" spans="2:11" ht="12.75">
      <c r="B96" s="13"/>
      <c r="C96" s="78" t="str">
        <f t="shared" si="3"/>
        <v>Camera n° 1 (due adulti)</v>
      </c>
      <c r="D96" s="17"/>
      <c r="E96" s="21"/>
      <c r="F96" s="106">
        <f>J37</f>
        <v>41.676</v>
      </c>
      <c r="G96" s="107">
        <f aca="true" t="shared" si="4" ref="G96:G105">1.5*$I$82/$F$106*F96</f>
        <v>299.88490573298736</v>
      </c>
      <c r="H96" s="107">
        <f aca="true" t="shared" si="5" ref="H96:H105">EVEN((G96*4/3.14)^0.5)</f>
        <v>20</v>
      </c>
      <c r="I96" s="108">
        <f aca="true" t="shared" si="6" ref="I96:I105">IF(H96&gt;12,G96/2,0)</f>
        <v>149.94245286649368</v>
      </c>
      <c r="J96" s="109">
        <f aca="true" t="shared" si="7" ref="J96:J105">EVEN((I96*4/3.14)^0.5)</f>
        <v>14</v>
      </c>
      <c r="K96" s="15"/>
    </row>
    <row r="97" spans="2:11" ht="12.75">
      <c r="B97" s="13"/>
      <c r="C97" s="38" t="str">
        <f t="shared" si="3"/>
        <v>Camera n° 2 (due adulti)</v>
      </c>
      <c r="D97" s="17"/>
      <c r="E97" s="21"/>
      <c r="F97" s="106">
        <f>J38</f>
        <v>0</v>
      </c>
      <c r="G97" s="107">
        <f t="shared" si="4"/>
        <v>0</v>
      </c>
      <c r="H97" s="107">
        <f t="shared" si="5"/>
        <v>0</v>
      </c>
      <c r="I97" s="108">
        <f>IF(H97&gt;12,G97/2,0)</f>
        <v>0</v>
      </c>
      <c r="J97" s="109">
        <f t="shared" si="7"/>
        <v>0</v>
      </c>
      <c r="K97" s="15"/>
    </row>
    <row r="98" spans="2:11" ht="12.75">
      <c r="B98" s="13"/>
      <c r="C98" s="38" t="str">
        <f t="shared" si="3"/>
        <v>Camera n° 3 (1 adulto)</v>
      </c>
      <c r="D98" s="17"/>
      <c r="E98" s="21"/>
      <c r="F98" s="106">
        <f>J39</f>
        <v>0</v>
      </c>
      <c r="G98" s="107">
        <f t="shared" si="4"/>
        <v>0</v>
      </c>
      <c r="H98" s="107">
        <f t="shared" si="5"/>
        <v>0</v>
      </c>
      <c r="I98" s="108">
        <f t="shared" si="6"/>
        <v>0</v>
      </c>
      <c r="J98" s="109">
        <f t="shared" si="7"/>
        <v>0</v>
      </c>
      <c r="K98" s="15"/>
    </row>
    <row r="99" spans="2:11" ht="12.75">
      <c r="B99" s="13"/>
      <c r="C99" s="38" t="str">
        <f t="shared" si="3"/>
        <v>Camera n° 4 (1 bambino)</v>
      </c>
      <c r="D99" s="17"/>
      <c r="E99" s="21"/>
      <c r="F99" s="106">
        <f>J40</f>
        <v>16.219</v>
      </c>
      <c r="G99" s="107">
        <f t="shared" si="4"/>
        <v>116.70585675408681</v>
      </c>
      <c r="H99" s="107">
        <f t="shared" si="5"/>
        <v>14</v>
      </c>
      <c r="I99" s="108">
        <f t="shared" si="6"/>
        <v>58.352928377043405</v>
      </c>
      <c r="J99" s="109">
        <f t="shared" si="7"/>
        <v>10</v>
      </c>
      <c r="K99" s="15"/>
    </row>
    <row r="100" spans="2:11" ht="12.75">
      <c r="B100" s="13"/>
      <c r="C100" s="27" t="str">
        <f t="shared" si="3"/>
        <v>Camera n° 5 (2 bambini)</v>
      </c>
      <c r="D100" s="79"/>
      <c r="E100" s="29"/>
      <c r="F100" s="114">
        <f>J41</f>
        <v>0</v>
      </c>
      <c r="G100" s="115">
        <f t="shared" si="4"/>
        <v>0</v>
      </c>
      <c r="H100" s="115">
        <f t="shared" si="5"/>
        <v>0</v>
      </c>
      <c r="I100" s="116">
        <f t="shared" si="6"/>
        <v>0</v>
      </c>
      <c r="J100" s="117">
        <f t="shared" si="7"/>
        <v>0</v>
      </c>
      <c r="K100" s="15"/>
    </row>
    <row r="101" spans="2:17" ht="12.75">
      <c r="B101" s="13"/>
      <c r="C101" s="38" t="str">
        <f>C43</f>
        <v>Soggiorno</v>
      </c>
      <c r="D101" s="17"/>
      <c r="E101" s="21"/>
      <c r="F101" s="106">
        <f>J43</f>
        <v>79</v>
      </c>
      <c r="G101" s="107">
        <f t="shared" si="4"/>
        <v>568.45444747351</v>
      </c>
      <c r="H101" s="107">
        <f>EVEN((G101*4/3.14)^0.5)</f>
        <v>28</v>
      </c>
      <c r="I101" s="108">
        <f>IF(H101&gt;12,G101/2,0)</f>
        <v>284.227223736755</v>
      </c>
      <c r="J101" s="109">
        <f>EVEN((I101*4/3.14)^0.5)</f>
        <v>20</v>
      </c>
      <c r="K101" s="15"/>
      <c r="N101" s="51"/>
      <c r="P101" s="53"/>
      <c r="Q101" s="53"/>
    </row>
    <row r="102" spans="2:17" ht="12.75">
      <c r="B102" s="13"/>
      <c r="C102" s="27" t="str">
        <f>C44</f>
        <v>Salotto</v>
      </c>
      <c r="D102" s="79"/>
      <c r="E102" s="79"/>
      <c r="F102" s="114">
        <f>J44</f>
        <v>0</v>
      </c>
      <c r="G102" s="115">
        <f t="shared" si="4"/>
        <v>0</v>
      </c>
      <c r="H102" s="115">
        <f>EVEN((G102*4/3.14)^0.5)</f>
        <v>0</v>
      </c>
      <c r="I102" s="116">
        <f>IF(H102&gt;12,G102/2,0)</f>
        <v>0</v>
      </c>
      <c r="J102" s="117">
        <f>EVEN((I102*4/3.14)^0.5)</f>
        <v>0</v>
      </c>
      <c r="K102" s="15"/>
      <c r="N102" s="51"/>
      <c r="P102" s="53"/>
      <c r="Q102" s="53"/>
    </row>
    <row r="103" spans="2:17" ht="12.75">
      <c r="B103" s="13"/>
      <c r="C103" s="38" t="str">
        <f>C45</f>
        <v>Corridoio</v>
      </c>
      <c r="D103" s="17"/>
      <c r="E103" s="21"/>
      <c r="F103" s="106">
        <f>J45</f>
        <v>7.055999999999999</v>
      </c>
      <c r="G103" s="107">
        <f t="shared" si="4"/>
        <v>50.77233647307703</v>
      </c>
      <c r="H103" s="107">
        <f>EVEN((G103*4/3.14)^0.5)</f>
        <v>10</v>
      </c>
      <c r="I103" s="108">
        <f>IF(H103&gt;12,G103/2,0)</f>
        <v>0</v>
      </c>
      <c r="J103" s="109">
        <f>EVEN((I103*4/3.14)^0.5)</f>
        <v>0</v>
      </c>
      <c r="K103" s="15"/>
      <c r="N103" s="51"/>
      <c r="P103" s="53"/>
      <c r="Q103" s="53"/>
    </row>
    <row r="104" spans="2:17" ht="12.75">
      <c r="B104" s="13"/>
      <c r="C104" s="38" t="str">
        <f>C42</f>
        <v>Ingresso</v>
      </c>
      <c r="D104" s="17"/>
      <c r="E104" s="21"/>
      <c r="F104" s="106">
        <f>J42</f>
        <v>12.789</v>
      </c>
      <c r="G104" s="107">
        <f t="shared" si="4"/>
        <v>92.02485985745213</v>
      </c>
      <c r="H104" s="107">
        <f>EVEN((G104*4/3.14)^0.5)</f>
        <v>12</v>
      </c>
      <c r="I104" s="108">
        <f>IF(H104&gt;12,G104/2,0)</f>
        <v>0</v>
      </c>
      <c r="J104" s="109">
        <f>EVEN((I104*4/3.14)^0.5)</f>
        <v>0</v>
      </c>
      <c r="K104" s="15"/>
      <c r="N104" s="51"/>
      <c r="P104" s="53"/>
      <c r="Q104" s="53"/>
    </row>
    <row r="105" spans="2:17" ht="12.75">
      <c r="B105" s="13"/>
      <c r="C105" s="43" t="str">
        <f>C46</f>
        <v>Ripostiglio</v>
      </c>
      <c r="D105" s="45"/>
      <c r="E105" s="45"/>
      <c r="F105" s="118">
        <f>J46</f>
        <v>3.821999999999999</v>
      </c>
      <c r="G105" s="119">
        <f t="shared" si="4"/>
        <v>27.501682256250056</v>
      </c>
      <c r="H105" s="119">
        <f t="shared" si="5"/>
        <v>6</v>
      </c>
      <c r="I105" s="120">
        <f t="shared" si="6"/>
        <v>0</v>
      </c>
      <c r="J105" s="121">
        <f t="shared" si="7"/>
        <v>0</v>
      </c>
      <c r="K105" s="15"/>
      <c r="N105" s="51"/>
      <c r="P105" s="53"/>
      <c r="Q105" s="53"/>
    </row>
    <row r="106" spans="2:17" ht="12.75">
      <c r="B106" s="13"/>
      <c r="C106" s="18"/>
      <c r="D106" s="17"/>
      <c r="E106" s="21" t="s">
        <v>9</v>
      </c>
      <c r="F106" s="122">
        <f>SUM(F93:F105)</f>
        <v>200.562</v>
      </c>
      <c r="G106" s="123">
        <f>SUM(G93:G105)</f>
        <v>1443.1691252428113</v>
      </c>
      <c r="H106" s="17"/>
      <c r="I106" s="80"/>
      <c r="J106" s="80"/>
      <c r="K106" s="15"/>
      <c r="N106" s="51"/>
      <c r="P106" s="53"/>
      <c r="Q106" s="53"/>
    </row>
    <row r="107" spans="2:17" ht="12.75">
      <c r="B107" s="13"/>
      <c r="C107" s="17"/>
      <c r="D107" s="124"/>
      <c r="E107" s="124"/>
      <c r="F107" s="124"/>
      <c r="G107" s="124"/>
      <c r="H107" s="124"/>
      <c r="I107" s="125"/>
      <c r="J107" s="126"/>
      <c r="K107" s="15"/>
      <c r="N107" s="51"/>
      <c r="P107" s="53"/>
      <c r="Q107" s="53"/>
    </row>
    <row r="108" spans="2:17" ht="12.75">
      <c r="B108" s="13"/>
      <c r="C108" s="14"/>
      <c r="D108" s="81"/>
      <c r="E108" s="81"/>
      <c r="F108" s="81"/>
      <c r="G108" s="81"/>
      <c r="H108" s="81"/>
      <c r="I108" s="49"/>
      <c r="J108" s="82"/>
      <c r="K108" s="15"/>
      <c r="N108" s="51"/>
      <c r="P108" s="53"/>
      <c r="Q108" s="53"/>
    </row>
    <row r="109" spans="2:17" ht="12.75">
      <c r="B109" s="13"/>
      <c r="C109" s="14"/>
      <c r="D109" s="81"/>
      <c r="E109" s="81"/>
      <c r="F109" s="81"/>
      <c r="G109" s="81"/>
      <c r="H109" s="81"/>
      <c r="I109" s="49"/>
      <c r="J109" s="82"/>
      <c r="K109" s="15"/>
      <c r="N109" s="51"/>
      <c r="O109" s="51"/>
      <c r="P109" s="53"/>
      <c r="Q109" s="53"/>
    </row>
    <row r="110" spans="2:17" ht="12.75">
      <c r="B110" s="13"/>
      <c r="C110" s="14"/>
      <c r="D110" s="81"/>
      <c r="E110" s="81"/>
      <c r="F110" s="81"/>
      <c r="G110" s="81"/>
      <c r="H110" s="81"/>
      <c r="I110" s="49"/>
      <c r="J110" s="82"/>
      <c r="K110" s="15"/>
      <c r="N110" s="51"/>
      <c r="O110" s="51"/>
      <c r="P110" s="53"/>
      <c r="Q110" s="53"/>
    </row>
    <row r="111" spans="2:17" ht="12.75">
      <c r="B111" s="13"/>
      <c r="C111" s="14"/>
      <c r="D111" s="81"/>
      <c r="E111" s="81"/>
      <c r="F111" s="81"/>
      <c r="G111" s="81"/>
      <c r="H111" s="81"/>
      <c r="I111" s="49"/>
      <c r="J111" s="82"/>
      <c r="K111" s="15"/>
      <c r="N111" s="51"/>
      <c r="O111" s="51"/>
      <c r="P111" s="53"/>
      <c r="Q111" s="53"/>
    </row>
    <row r="112" spans="2:17" ht="12.75">
      <c r="B112" s="13"/>
      <c r="C112" s="14"/>
      <c r="D112" s="81"/>
      <c r="E112" s="81"/>
      <c r="F112" s="81"/>
      <c r="G112" s="81"/>
      <c r="H112" s="81"/>
      <c r="I112" s="49"/>
      <c r="J112" s="82"/>
      <c r="K112" s="15"/>
      <c r="N112" s="51"/>
      <c r="O112" s="51"/>
      <c r="P112" s="53"/>
      <c r="Q112" s="53"/>
    </row>
    <row r="113" spans="2:17" ht="12.75">
      <c r="B113" s="56"/>
      <c r="C113" s="57"/>
      <c r="D113" s="57"/>
      <c r="E113" s="57"/>
      <c r="F113" s="57"/>
      <c r="G113" s="57"/>
      <c r="H113" s="57"/>
      <c r="I113" s="57"/>
      <c r="J113" s="57"/>
      <c r="K113" s="58"/>
      <c r="N113" s="51"/>
      <c r="O113" s="51"/>
      <c r="P113" s="53"/>
      <c r="Q113" s="53"/>
    </row>
    <row r="114" spans="2:17" ht="12.75">
      <c r="B114" s="51"/>
      <c r="C114" s="51"/>
      <c r="N114" s="51"/>
      <c r="O114" s="51"/>
      <c r="P114" s="53"/>
      <c r="Q114" s="53"/>
    </row>
    <row r="115" spans="2:17" ht="12.75">
      <c r="B115" s="51"/>
      <c r="C115" s="51"/>
      <c r="N115" s="51"/>
      <c r="O115" s="51"/>
      <c r="P115" s="53"/>
      <c r="Q115" s="53"/>
    </row>
    <row r="116" spans="2:17" ht="12.75">
      <c r="B116" s="51"/>
      <c r="C116" s="51"/>
      <c r="N116" s="51"/>
      <c r="O116" s="51"/>
      <c r="P116" s="53"/>
      <c r="Q116" s="53"/>
    </row>
    <row r="117" spans="2:17" ht="12.75">
      <c r="B117" s="51"/>
      <c r="C117" s="51"/>
      <c r="N117" s="51"/>
      <c r="O117" s="51"/>
      <c r="P117" s="53"/>
      <c r="Q117" s="53"/>
    </row>
    <row r="118" spans="2:17" ht="12.75">
      <c r="B118" s="51"/>
      <c r="C118" s="51"/>
      <c r="N118" s="51"/>
      <c r="O118" s="51"/>
      <c r="P118" s="53"/>
      <c r="Q118" s="53"/>
    </row>
    <row r="119" spans="2:17" ht="12.75">
      <c r="B119" s="51"/>
      <c r="C119" s="51"/>
      <c r="I119" s="83"/>
      <c r="J119" s="83"/>
      <c r="N119" s="51"/>
      <c r="O119" s="51"/>
      <c r="P119" s="53"/>
      <c r="Q119" s="53"/>
    </row>
    <row r="120" spans="2:17" ht="12.75">
      <c r="B120" s="51"/>
      <c r="C120" s="51"/>
      <c r="N120" s="51"/>
      <c r="O120" s="51"/>
      <c r="P120" s="53"/>
      <c r="Q120" s="53"/>
    </row>
    <row r="121" spans="2:17" ht="12.75">
      <c r="B121" s="51"/>
      <c r="C121" s="51"/>
      <c r="N121" s="51"/>
      <c r="O121" s="51"/>
      <c r="P121" s="53"/>
      <c r="Q121" s="53"/>
    </row>
    <row r="122" spans="2:17" ht="12.75">
      <c r="B122" s="51"/>
      <c r="C122" s="51"/>
      <c r="N122" s="51"/>
      <c r="O122" s="51"/>
      <c r="P122" s="53"/>
      <c r="Q122" s="53"/>
    </row>
    <row r="123" spans="2:17" ht="12.75">
      <c r="B123" s="51"/>
      <c r="C123" s="51"/>
      <c r="D123" s="84"/>
      <c r="E123" s="84"/>
      <c r="F123" s="84"/>
      <c r="G123" s="84"/>
      <c r="H123" s="84"/>
      <c r="I123" s="84"/>
      <c r="J123" s="84"/>
      <c r="K123" s="84"/>
      <c r="N123" s="51"/>
      <c r="O123" s="51"/>
      <c r="P123" s="53"/>
      <c r="Q123" s="53"/>
    </row>
    <row r="124" spans="2:17" ht="12.75">
      <c r="B124" s="51"/>
      <c r="C124" s="51"/>
      <c r="D124" s="51"/>
      <c r="E124" s="83"/>
      <c r="F124" s="83"/>
      <c r="G124" s="83"/>
      <c r="H124" s="51"/>
      <c r="I124" s="66"/>
      <c r="J124" s="66"/>
      <c r="N124" s="51"/>
      <c r="O124" s="51"/>
      <c r="P124" s="53"/>
      <c r="Q124" s="53"/>
    </row>
    <row r="125" spans="2:17" ht="12.75">
      <c r="B125" s="51"/>
      <c r="C125" s="51"/>
      <c r="D125" s="85"/>
      <c r="N125" s="51"/>
      <c r="O125" s="51"/>
      <c r="P125" s="53"/>
      <c r="Q125" s="53"/>
    </row>
    <row r="126" spans="2:17" ht="12.75">
      <c r="B126" s="51"/>
      <c r="C126" s="51"/>
      <c r="D126" s="86"/>
      <c r="E126" s="87"/>
      <c r="F126" s="87"/>
      <c r="G126" s="88"/>
      <c r="H126" s="87"/>
      <c r="I126" s="87"/>
      <c r="J126" s="87"/>
      <c r="N126" s="51"/>
      <c r="O126" s="51"/>
      <c r="P126" s="53"/>
      <c r="Q126" s="53"/>
    </row>
    <row r="127" spans="2:17" ht="12.75">
      <c r="B127" s="51"/>
      <c r="C127" s="51"/>
      <c r="D127" s="88"/>
      <c r="E127" s="88"/>
      <c r="F127" s="89"/>
      <c r="G127" s="89"/>
      <c r="H127" s="89"/>
      <c r="I127" s="89"/>
      <c r="J127" s="89"/>
      <c r="N127" s="51"/>
      <c r="O127" s="51"/>
      <c r="P127" s="53"/>
      <c r="Q127" s="53"/>
    </row>
    <row r="128" spans="2:17" ht="12.75">
      <c r="B128" s="51"/>
      <c r="C128" s="51"/>
      <c r="D128" s="90"/>
      <c r="E128" s="83"/>
      <c r="F128" s="83"/>
      <c r="G128" s="91"/>
      <c r="H128" s="91"/>
      <c r="I128" s="66"/>
      <c r="J128" s="66"/>
      <c r="N128" s="51"/>
      <c r="O128" s="51"/>
      <c r="P128" s="53"/>
      <c r="Q128" s="53"/>
    </row>
    <row r="129" spans="2:17" ht="12.75">
      <c r="B129" s="51"/>
      <c r="C129" s="51"/>
      <c r="D129" s="90"/>
      <c r="E129" s="83"/>
      <c r="F129" s="83"/>
      <c r="G129" s="91"/>
      <c r="H129" s="91"/>
      <c r="I129" s="66"/>
      <c r="J129" s="66"/>
      <c r="N129" s="51"/>
      <c r="O129" s="51"/>
      <c r="P129" s="53"/>
      <c r="Q129" s="53"/>
    </row>
    <row r="130" spans="2:17" ht="12.75">
      <c r="B130" s="51"/>
      <c r="C130" s="51"/>
      <c r="D130" s="90"/>
      <c r="E130" s="83"/>
      <c r="F130" s="92"/>
      <c r="G130" s="92"/>
      <c r="H130" s="91"/>
      <c r="I130" s="66"/>
      <c r="J130" s="66"/>
      <c r="N130" s="51"/>
      <c r="O130" s="51"/>
      <c r="P130" s="53"/>
      <c r="Q130" s="53"/>
    </row>
    <row r="131" spans="2:17" ht="12.75">
      <c r="B131" s="51"/>
      <c r="C131" s="51"/>
      <c r="D131" s="90"/>
      <c r="E131" s="83"/>
      <c r="F131" s="83"/>
      <c r="G131" s="91"/>
      <c r="H131" s="91"/>
      <c r="I131" s="66"/>
      <c r="J131" s="66"/>
      <c r="N131" s="51"/>
      <c r="O131" s="51"/>
      <c r="P131" s="53"/>
      <c r="Q131" s="53"/>
    </row>
    <row r="132" spans="2:17" ht="12.75">
      <c r="B132" s="51"/>
      <c r="C132" s="51"/>
      <c r="D132" s="90"/>
      <c r="E132" s="83"/>
      <c r="F132" s="83"/>
      <c r="G132" s="91"/>
      <c r="H132" s="91"/>
      <c r="I132" s="66"/>
      <c r="J132" s="66"/>
      <c r="N132" s="51"/>
      <c r="O132" s="51"/>
      <c r="P132" s="53"/>
      <c r="Q132" s="53"/>
    </row>
    <row r="133" spans="2:17" ht="12.75">
      <c r="B133" s="51"/>
      <c r="C133" s="51"/>
      <c r="D133" s="90"/>
      <c r="E133" s="93"/>
      <c r="F133" s="83"/>
      <c r="G133" s="91"/>
      <c r="H133" s="91"/>
      <c r="I133" s="66"/>
      <c r="J133" s="66"/>
      <c r="N133" s="51"/>
      <c r="O133" s="51"/>
      <c r="P133" s="53"/>
      <c r="Q133" s="53"/>
    </row>
    <row r="134" spans="2:17" ht="12.75">
      <c r="B134" s="51"/>
      <c r="C134" s="51"/>
      <c r="D134" s="90"/>
      <c r="E134" s="83"/>
      <c r="F134" s="83"/>
      <c r="G134" s="91"/>
      <c r="H134" s="91"/>
      <c r="I134" s="94"/>
      <c r="J134" s="94"/>
      <c r="N134" s="51"/>
      <c r="O134" s="51"/>
      <c r="P134" s="53"/>
      <c r="Q134" s="53"/>
    </row>
    <row r="135" spans="2:17" ht="12.75">
      <c r="B135" s="51"/>
      <c r="C135" s="51"/>
      <c r="D135" s="90"/>
      <c r="E135" s="83"/>
      <c r="F135" s="83"/>
      <c r="G135" s="91"/>
      <c r="H135" s="91"/>
      <c r="I135" s="94"/>
      <c r="J135" s="94"/>
      <c r="N135" s="51"/>
      <c r="O135" s="51"/>
      <c r="P135" s="53"/>
      <c r="Q135" s="53"/>
    </row>
    <row r="136" spans="2:17" ht="12.75">
      <c r="B136" s="51"/>
      <c r="C136" s="51"/>
      <c r="D136" s="90"/>
      <c r="F136" s="83"/>
      <c r="G136" s="91"/>
      <c r="H136" s="91"/>
      <c r="I136" s="94"/>
      <c r="J136" s="94"/>
      <c r="N136" s="51"/>
      <c r="O136" s="51"/>
      <c r="P136" s="53"/>
      <c r="Q136" s="53"/>
    </row>
    <row r="137" spans="2:17" ht="12.75">
      <c r="B137" s="51"/>
      <c r="C137" s="51"/>
      <c r="D137" s="87"/>
      <c r="E137" s="95"/>
      <c r="F137" s="96"/>
      <c r="G137" s="95"/>
      <c r="H137" s="96"/>
      <c r="I137" s="95"/>
      <c r="J137" s="95"/>
      <c r="M137" s="97"/>
      <c r="N137" s="51"/>
      <c r="O137" s="51"/>
      <c r="P137" s="53"/>
      <c r="Q137" s="53"/>
    </row>
    <row r="138" spans="2:17" ht="12.75">
      <c r="B138" s="51"/>
      <c r="C138" s="51"/>
      <c r="D138" s="51"/>
      <c r="E138" s="83"/>
      <c r="F138" s="83"/>
      <c r="G138" s="83"/>
      <c r="H138" s="51"/>
      <c r="I138" s="66"/>
      <c r="J138" s="66"/>
      <c r="N138" s="51"/>
      <c r="O138" s="51"/>
      <c r="P138" s="53"/>
      <c r="Q138" s="53"/>
    </row>
    <row r="139" spans="2:17" ht="12.75">
      <c r="B139" s="51"/>
      <c r="C139" s="51"/>
      <c r="D139" s="51"/>
      <c r="E139" s="83"/>
      <c r="F139" s="83"/>
      <c r="G139" s="83"/>
      <c r="H139" s="51"/>
      <c r="I139" s="66"/>
      <c r="J139" s="66"/>
      <c r="N139" s="51"/>
      <c r="O139" s="51"/>
      <c r="P139" s="53"/>
      <c r="Q139" s="53"/>
    </row>
    <row r="140" spans="2:17" ht="12.75">
      <c r="B140" s="51"/>
      <c r="C140" s="51"/>
      <c r="D140" s="51"/>
      <c r="E140" s="83"/>
      <c r="F140" s="83"/>
      <c r="G140" s="83"/>
      <c r="H140" s="51"/>
      <c r="I140" s="66"/>
      <c r="J140" s="66"/>
      <c r="N140" s="51"/>
      <c r="O140" s="51"/>
      <c r="P140" s="53"/>
      <c r="Q140" s="53"/>
    </row>
    <row r="141" spans="2:17" ht="12.75">
      <c r="B141" s="51"/>
      <c r="C141" s="51"/>
      <c r="D141" s="51"/>
      <c r="E141" s="83"/>
      <c r="F141" s="83"/>
      <c r="G141" s="83"/>
      <c r="H141" s="51"/>
      <c r="I141" s="66"/>
      <c r="J141" s="66"/>
      <c r="N141" s="51"/>
      <c r="O141" s="51"/>
      <c r="P141" s="53"/>
      <c r="Q141" s="53"/>
    </row>
    <row r="142" spans="2:17" ht="12.75">
      <c r="B142" s="51"/>
      <c r="C142" s="51"/>
      <c r="D142" s="51"/>
      <c r="E142" s="83"/>
      <c r="F142" s="83"/>
      <c r="G142" s="83"/>
      <c r="H142" s="51"/>
      <c r="I142" s="66"/>
      <c r="J142" s="66"/>
      <c r="N142" s="51"/>
      <c r="O142" s="51"/>
      <c r="P142" s="53"/>
      <c r="Q142" s="53"/>
    </row>
    <row r="143" spans="2:17" ht="12.75">
      <c r="B143" s="51"/>
      <c r="C143" s="51"/>
      <c r="D143" s="51"/>
      <c r="E143" s="83"/>
      <c r="F143" s="83"/>
      <c r="G143" s="83"/>
      <c r="H143" s="51"/>
      <c r="I143" s="66"/>
      <c r="J143" s="66"/>
      <c r="N143" s="51"/>
      <c r="O143" s="51"/>
      <c r="P143" s="53"/>
      <c r="Q143" s="53"/>
    </row>
    <row r="144" spans="2:17" ht="12.75">
      <c r="B144" s="51"/>
      <c r="C144" s="51"/>
      <c r="D144" s="51"/>
      <c r="E144" s="83"/>
      <c r="F144" s="83"/>
      <c r="G144" s="83"/>
      <c r="H144" s="51"/>
      <c r="I144" s="66"/>
      <c r="J144" s="66"/>
      <c r="N144" s="51"/>
      <c r="O144" s="51"/>
      <c r="P144" s="53"/>
      <c r="Q144" s="53"/>
    </row>
    <row r="145" spans="2:17" ht="12.75">
      <c r="B145" s="51"/>
      <c r="C145" s="51"/>
      <c r="D145" s="51"/>
      <c r="E145" s="83"/>
      <c r="F145" s="83"/>
      <c r="G145" s="83"/>
      <c r="H145" s="51"/>
      <c r="I145" s="66"/>
      <c r="J145" s="66"/>
      <c r="N145" s="51"/>
      <c r="O145" s="51"/>
      <c r="P145" s="53"/>
      <c r="Q145" s="53"/>
    </row>
    <row r="146" spans="2:17" ht="12.75">
      <c r="B146" s="51"/>
      <c r="C146" s="51"/>
      <c r="D146" s="51"/>
      <c r="E146" s="83"/>
      <c r="F146" s="83"/>
      <c r="G146" s="83"/>
      <c r="H146" s="51"/>
      <c r="I146" s="66"/>
      <c r="J146" s="66"/>
      <c r="N146" s="51"/>
      <c r="O146" s="51"/>
      <c r="P146" s="53"/>
      <c r="Q146" s="53"/>
    </row>
    <row r="147" spans="2:17" ht="12.75">
      <c r="B147" s="51"/>
      <c r="C147" s="51"/>
      <c r="D147" s="51"/>
      <c r="E147" s="83"/>
      <c r="F147" s="83"/>
      <c r="G147" s="83"/>
      <c r="H147" s="51"/>
      <c r="I147" s="66"/>
      <c r="J147" s="66"/>
      <c r="N147" s="51"/>
      <c r="O147" s="51"/>
      <c r="P147" s="53"/>
      <c r="Q147" s="53"/>
    </row>
    <row r="148" spans="2:17" ht="12.75">
      <c r="B148" s="51"/>
      <c r="C148" s="51"/>
      <c r="D148" s="51"/>
      <c r="E148" s="83"/>
      <c r="F148" s="83"/>
      <c r="G148" s="83"/>
      <c r="H148" s="51"/>
      <c r="I148" s="66"/>
      <c r="J148" s="66"/>
      <c r="N148" s="51"/>
      <c r="O148" s="51"/>
      <c r="P148" s="53"/>
      <c r="Q148" s="53"/>
    </row>
    <row r="149" spans="2:17" ht="12.75">
      <c r="B149" s="51"/>
      <c r="C149" s="51"/>
      <c r="D149" s="51"/>
      <c r="E149" s="83"/>
      <c r="F149" s="83"/>
      <c r="G149" s="83"/>
      <c r="H149" s="51"/>
      <c r="I149" s="66"/>
      <c r="J149" s="66"/>
      <c r="N149" s="51"/>
      <c r="O149" s="51"/>
      <c r="P149" s="53"/>
      <c r="Q149" s="53"/>
    </row>
    <row r="150" spans="2:17" ht="12.75">
      <c r="B150" s="51"/>
      <c r="C150" s="51"/>
      <c r="D150" s="51"/>
      <c r="E150" s="83"/>
      <c r="F150" s="83"/>
      <c r="G150" s="83"/>
      <c r="H150" s="51"/>
      <c r="I150" s="66"/>
      <c r="J150" s="66"/>
      <c r="N150" s="51"/>
      <c r="O150" s="51"/>
      <c r="P150" s="53"/>
      <c r="Q150" s="53"/>
    </row>
    <row r="151" spans="2:17" ht="12.75">
      <c r="B151" s="51"/>
      <c r="C151" s="51"/>
      <c r="D151" s="51"/>
      <c r="E151" s="83"/>
      <c r="F151" s="83"/>
      <c r="G151" s="83"/>
      <c r="H151" s="51"/>
      <c r="I151" s="66"/>
      <c r="J151" s="66"/>
      <c r="N151" s="51"/>
      <c r="O151" s="51"/>
      <c r="P151" s="53"/>
      <c r="Q151" s="53"/>
    </row>
    <row r="152" spans="2:17" ht="12.75">
      <c r="B152" s="51"/>
      <c r="C152" s="51"/>
      <c r="D152" s="51"/>
      <c r="E152" s="83"/>
      <c r="F152" s="83"/>
      <c r="G152" s="83"/>
      <c r="H152" s="51"/>
      <c r="I152" s="66"/>
      <c r="J152" s="66"/>
      <c r="N152" s="51"/>
      <c r="O152" s="51"/>
      <c r="P152" s="53"/>
      <c r="Q152" s="53"/>
    </row>
    <row r="153" spans="2:17" ht="12.75">
      <c r="B153" s="51"/>
      <c r="C153" s="51"/>
      <c r="D153" s="51"/>
      <c r="E153" s="83"/>
      <c r="F153" s="83"/>
      <c r="G153" s="83"/>
      <c r="H153" s="51"/>
      <c r="I153" s="66"/>
      <c r="J153" s="66"/>
      <c r="N153" s="51"/>
      <c r="O153" s="51"/>
      <c r="P153" s="53"/>
      <c r="Q153" s="53"/>
    </row>
    <row r="154" spans="2:17" ht="12.75">
      <c r="B154" s="51"/>
      <c r="C154" s="51"/>
      <c r="D154" s="51"/>
      <c r="E154" s="83"/>
      <c r="F154" s="83"/>
      <c r="G154" s="83"/>
      <c r="H154" s="51"/>
      <c r="I154" s="66"/>
      <c r="J154" s="66"/>
      <c r="N154" s="51"/>
      <c r="O154" s="51"/>
      <c r="P154" s="53"/>
      <c r="Q154" s="53"/>
    </row>
    <row r="155" spans="2:17" ht="12.75">
      <c r="B155" s="51"/>
      <c r="C155" s="51"/>
      <c r="D155" s="51"/>
      <c r="E155" s="83"/>
      <c r="F155" s="83"/>
      <c r="G155" s="83"/>
      <c r="H155" s="51"/>
      <c r="I155" s="66"/>
      <c r="J155" s="66"/>
      <c r="N155" s="51"/>
      <c r="O155" s="51"/>
      <c r="P155" s="53"/>
      <c r="Q155" s="53"/>
    </row>
    <row r="156" spans="2:17" ht="12.75">
      <c r="B156" s="51"/>
      <c r="C156" s="51"/>
      <c r="D156" s="51"/>
      <c r="E156" s="83"/>
      <c r="F156" s="83"/>
      <c r="G156" s="83"/>
      <c r="H156" s="51"/>
      <c r="I156" s="66"/>
      <c r="J156" s="66"/>
      <c r="N156" s="51"/>
      <c r="O156" s="51"/>
      <c r="P156" s="53"/>
      <c r="Q156" s="53"/>
    </row>
    <row r="157" spans="2:17" ht="12.75">
      <c r="B157" s="51"/>
      <c r="C157" s="51"/>
      <c r="D157" s="51"/>
      <c r="E157" s="83"/>
      <c r="F157" s="83"/>
      <c r="G157" s="83"/>
      <c r="H157" s="51"/>
      <c r="I157" s="66"/>
      <c r="J157" s="66"/>
      <c r="N157" s="51"/>
      <c r="O157" s="51"/>
      <c r="P157" s="53"/>
      <c r="Q157" s="53"/>
    </row>
    <row r="158" spans="2:17" ht="12.75">
      <c r="B158" s="51"/>
      <c r="C158" s="51"/>
      <c r="D158" s="51"/>
      <c r="E158" s="83"/>
      <c r="F158" s="83"/>
      <c r="G158" s="83"/>
      <c r="H158" s="51"/>
      <c r="I158" s="66"/>
      <c r="J158" s="66"/>
      <c r="N158" s="51"/>
      <c r="O158" s="51"/>
      <c r="P158" s="53"/>
      <c r="Q158" s="53"/>
    </row>
    <row r="159" spans="2:17" ht="12.75">
      <c r="B159" s="51"/>
      <c r="C159" s="51"/>
      <c r="D159" s="51"/>
      <c r="E159" s="83"/>
      <c r="F159" s="83"/>
      <c r="G159" s="83"/>
      <c r="H159" s="51"/>
      <c r="I159" s="66"/>
      <c r="J159" s="66"/>
      <c r="N159" s="51"/>
      <c r="O159" s="51"/>
      <c r="P159" s="53"/>
      <c r="Q159" s="53"/>
    </row>
    <row r="160" spans="2:17" ht="12.75">
      <c r="B160" s="51"/>
      <c r="C160" s="51"/>
      <c r="D160" s="51"/>
      <c r="E160" s="83"/>
      <c r="F160" s="83"/>
      <c r="G160" s="83"/>
      <c r="H160" s="51"/>
      <c r="I160" s="66"/>
      <c r="J160" s="66"/>
      <c r="N160" s="51"/>
      <c r="O160" s="51"/>
      <c r="P160" s="53"/>
      <c r="Q160" s="53"/>
    </row>
    <row r="161" spans="2:17" ht="12.75">
      <c r="B161" s="51"/>
      <c r="C161" s="51"/>
      <c r="D161" s="51"/>
      <c r="E161" s="83"/>
      <c r="F161" s="83"/>
      <c r="G161" s="83"/>
      <c r="H161" s="51"/>
      <c r="I161" s="66"/>
      <c r="J161" s="66"/>
      <c r="N161" s="51"/>
      <c r="O161" s="51"/>
      <c r="P161" s="53"/>
      <c r="Q161" s="53"/>
    </row>
    <row r="162" spans="2:17" ht="12.75">
      <c r="B162" s="51"/>
      <c r="C162" s="51"/>
      <c r="D162" s="51"/>
      <c r="E162" s="83"/>
      <c r="F162" s="83"/>
      <c r="G162" s="83"/>
      <c r="H162" s="51"/>
      <c r="I162" s="66"/>
      <c r="J162" s="66"/>
      <c r="N162" s="51"/>
      <c r="O162" s="51"/>
      <c r="P162" s="53"/>
      <c r="Q162" s="53"/>
    </row>
    <row r="163" spans="2:17" ht="12.75">
      <c r="B163" s="51"/>
      <c r="C163" s="51"/>
      <c r="D163" s="51"/>
      <c r="E163" s="83"/>
      <c r="F163" s="83"/>
      <c r="G163" s="83"/>
      <c r="H163" s="51"/>
      <c r="I163" s="66"/>
      <c r="J163" s="66"/>
      <c r="N163" s="51"/>
      <c r="O163" s="51"/>
      <c r="P163" s="53"/>
      <c r="Q163" s="53"/>
    </row>
    <row r="164" spans="2:17" ht="12.75">
      <c r="B164" s="51"/>
      <c r="C164" s="51"/>
      <c r="D164" s="51"/>
      <c r="E164" s="83"/>
      <c r="F164" s="83"/>
      <c r="G164" s="83"/>
      <c r="H164" s="51"/>
      <c r="I164" s="66"/>
      <c r="J164" s="66"/>
      <c r="N164" s="51"/>
      <c r="O164" s="51"/>
      <c r="P164" s="53"/>
      <c r="Q164" s="53"/>
    </row>
    <row r="165" spans="2:17" ht="12.75">
      <c r="B165" s="51"/>
      <c r="C165" s="51"/>
      <c r="D165" s="51"/>
      <c r="E165" s="83"/>
      <c r="F165" s="83"/>
      <c r="G165" s="83"/>
      <c r="H165" s="51"/>
      <c r="I165" s="66"/>
      <c r="J165" s="66"/>
      <c r="N165" s="51"/>
      <c r="O165" s="51"/>
      <c r="P165" s="53"/>
      <c r="Q165" s="53"/>
    </row>
    <row r="166" spans="2:17" ht="12.75">
      <c r="B166" s="51"/>
      <c r="C166" s="51"/>
      <c r="D166" s="51"/>
      <c r="E166" s="83"/>
      <c r="F166" s="83"/>
      <c r="G166" s="83"/>
      <c r="H166" s="51"/>
      <c r="I166" s="66"/>
      <c r="J166" s="66"/>
      <c r="N166" s="51"/>
      <c r="O166" s="51"/>
      <c r="P166" s="53"/>
      <c r="Q166" s="53"/>
    </row>
    <row r="167" spans="2:17" ht="12.75">
      <c r="B167" s="51"/>
      <c r="C167" s="51"/>
      <c r="D167" s="51"/>
      <c r="E167" s="83"/>
      <c r="F167" s="83"/>
      <c r="G167" s="83"/>
      <c r="H167" s="51"/>
      <c r="I167" s="66"/>
      <c r="J167" s="66"/>
      <c r="N167" s="51"/>
      <c r="O167" s="51"/>
      <c r="P167" s="53"/>
      <c r="Q167" s="53"/>
    </row>
    <row r="168" spans="2:17" ht="12.75">
      <c r="B168" s="51"/>
      <c r="C168" s="51"/>
      <c r="D168" s="51"/>
      <c r="E168" s="83"/>
      <c r="F168" s="83"/>
      <c r="G168" s="83"/>
      <c r="H168" s="51"/>
      <c r="I168" s="66"/>
      <c r="J168" s="66"/>
      <c r="N168" s="51"/>
      <c r="O168" s="51"/>
      <c r="P168" s="53"/>
      <c r="Q168" s="53"/>
    </row>
    <row r="169" spans="2:17" ht="12.75">
      <c r="B169" s="51"/>
      <c r="C169" s="51"/>
      <c r="D169" s="51"/>
      <c r="E169" s="83"/>
      <c r="F169" s="83"/>
      <c r="G169" s="83"/>
      <c r="H169" s="51"/>
      <c r="I169" s="66"/>
      <c r="J169" s="66"/>
      <c r="N169" s="51"/>
      <c r="O169" s="51"/>
      <c r="P169" s="53"/>
      <c r="Q169" s="53"/>
    </row>
    <row r="170" spans="2:17" ht="12.75">
      <c r="B170" s="51"/>
      <c r="C170" s="51"/>
      <c r="D170" s="51"/>
      <c r="E170" s="83"/>
      <c r="F170" s="83"/>
      <c r="G170" s="83"/>
      <c r="H170" s="51"/>
      <c r="I170" s="66"/>
      <c r="J170" s="66"/>
      <c r="N170" s="51"/>
      <c r="O170" s="51"/>
      <c r="P170" s="53"/>
      <c r="Q170" s="53"/>
    </row>
    <row r="171" spans="2:17" ht="12.75">
      <c r="B171" s="51"/>
      <c r="C171" s="51"/>
      <c r="D171" s="51"/>
      <c r="E171" s="83"/>
      <c r="F171" s="83"/>
      <c r="G171" s="83"/>
      <c r="H171" s="51"/>
      <c r="I171" s="66"/>
      <c r="J171" s="66"/>
      <c r="N171" s="51"/>
      <c r="O171" s="51"/>
      <c r="P171" s="53"/>
      <c r="Q171" s="53"/>
    </row>
    <row r="172" spans="2:17" ht="12.75">
      <c r="B172" s="51"/>
      <c r="C172" s="51"/>
      <c r="D172" s="51"/>
      <c r="E172" s="83"/>
      <c r="F172" s="83"/>
      <c r="G172" s="83"/>
      <c r="H172" s="51"/>
      <c r="I172" s="66"/>
      <c r="J172" s="66"/>
      <c r="N172" s="51"/>
      <c r="O172" s="51"/>
      <c r="P172" s="53"/>
      <c r="Q172" s="53"/>
    </row>
    <row r="173" spans="2:17" ht="12.75">
      <c r="B173" s="51"/>
      <c r="C173" s="51"/>
      <c r="D173" s="51"/>
      <c r="E173" s="83"/>
      <c r="F173" s="83"/>
      <c r="G173" s="83"/>
      <c r="H173" s="51"/>
      <c r="I173" s="66"/>
      <c r="J173" s="66"/>
      <c r="N173" s="51"/>
      <c r="O173" s="51"/>
      <c r="P173" s="53"/>
      <c r="Q173" s="53"/>
    </row>
    <row r="174" spans="2:17" ht="12.75">
      <c r="B174" s="51"/>
      <c r="C174" s="51"/>
      <c r="D174" s="51"/>
      <c r="E174" s="83"/>
      <c r="F174" s="83"/>
      <c r="G174" s="83"/>
      <c r="H174" s="51"/>
      <c r="I174" s="66"/>
      <c r="J174" s="66"/>
      <c r="N174" s="51"/>
      <c r="O174" s="51"/>
      <c r="P174" s="53"/>
      <c r="Q174" s="53"/>
    </row>
    <row r="175" spans="2:17" ht="12.75">
      <c r="B175" s="51"/>
      <c r="C175" s="51"/>
      <c r="D175" s="51"/>
      <c r="E175" s="83"/>
      <c r="F175" s="83"/>
      <c r="G175" s="83"/>
      <c r="H175" s="51"/>
      <c r="I175" s="66"/>
      <c r="J175" s="66"/>
      <c r="N175" s="51"/>
      <c r="O175" s="51"/>
      <c r="P175" s="53"/>
      <c r="Q175" s="53"/>
    </row>
    <row r="176" spans="2:17" ht="12.75">
      <c r="B176" s="51"/>
      <c r="C176" s="51"/>
      <c r="D176" s="51"/>
      <c r="E176" s="83"/>
      <c r="F176" s="83"/>
      <c r="G176" s="83"/>
      <c r="H176" s="51"/>
      <c r="I176" s="66"/>
      <c r="J176" s="66"/>
      <c r="N176" s="51"/>
      <c r="O176" s="51"/>
      <c r="P176" s="53"/>
      <c r="Q176" s="53"/>
    </row>
    <row r="177" spans="2:17" ht="12.75">
      <c r="B177" s="51"/>
      <c r="C177" s="51"/>
      <c r="D177" s="51"/>
      <c r="E177" s="83"/>
      <c r="F177" s="83"/>
      <c r="G177" s="83"/>
      <c r="H177" s="51"/>
      <c r="I177" s="66"/>
      <c r="J177" s="66"/>
      <c r="N177" s="51"/>
      <c r="O177" s="51"/>
      <c r="P177" s="53"/>
      <c r="Q177" s="53"/>
    </row>
    <row r="178" spans="2:17" ht="12.75">
      <c r="B178" s="51"/>
      <c r="C178" s="51"/>
      <c r="D178" s="51"/>
      <c r="E178" s="83"/>
      <c r="F178" s="83"/>
      <c r="G178" s="83"/>
      <c r="H178" s="51"/>
      <c r="I178" s="66"/>
      <c r="J178" s="66"/>
      <c r="N178" s="51"/>
      <c r="O178" s="51"/>
      <c r="P178" s="53"/>
      <c r="Q178" s="53"/>
    </row>
    <row r="179" spans="2:17" ht="12.75">
      <c r="B179" s="51"/>
      <c r="C179" s="51"/>
      <c r="D179" s="51"/>
      <c r="E179" s="83"/>
      <c r="F179" s="83"/>
      <c r="G179" s="83"/>
      <c r="H179" s="51"/>
      <c r="I179" s="66"/>
      <c r="J179" s="66"/>
      <c r="N179" s="51"/>
      <c r="O179" s="51"/>
      <c r="P179" s="53"/>
      <c r="Q179" s="53"/>
    </row>
    <row r="180" spans="2:17" ht="12.75">
      <c r="B180" s="51"/>
      <c r="C180" s="51"/>
      <c r="D180" s="51"/>
      <c r="E180" s="83"/>
      <c r="F180" s="83"/>
      <c r="G180" s="83"/>
      <c r="H180" s="51"/>
      <c r="I180" s="66"/>
      <c r="J180" s="66"/>
      <c r="N180" s="51"/>
      <c r="O180" s="51"/>
      <c r="P180" s="53"/>
      <c r="Q180" s="53"/>
    </row>
    <row r="181" spans="2:17" ht="12.75">
      <c r="B181" s="51"/>
      <c r="C181" s="51"/>
      <c r="D181" s="51"/>
      <c r="E181" s="83"/>
      <c r="F181" s="83"/>
      <c r="G181" s="83"/>
      <c r="H181" s="51"/>
      <c r="N181" s="51"/>
      <c r="O181" s="51"/>
      <c r="P181" s="53"/>
      <c r="Q181" s="53"/>
    </row>
    <row r="182" spans="12:13" ht="12.75">
      <c r="L182" s="98"/>
      <c r="M182" s="53"/>
    </row>
    <row r="195" spans="11:12" ht="12.75">
      <c r="K195" s="51"/>
      <c r="L195" s="51"/>
    </row>
    <row r="196" spans="11:12" ht="12.75">
      <c r="K196" s="135"/>
      <c r="L196" s="135"/>
    </row>
    <row r="197" spans="11:12" ht="12.75">
      <c r="K197" s="99"/>
      <c r="L197" s="51"/>
    </row>
    <row r="198" spans="11:12" ht="12.75">
      <c r="K198" s="99"/>
      <c r="L198" s="51"/>
    </row>
    <row r="199" spans="11:12" ht="12.75">
      <c r="K199" s="99"/>
      <c r="L199" s="51"/>
    </row>
    <row r="200" spans="11:12" ht="12.75">
      <c r="K200" s="99"/>
      <c r="L200" s="51"/>
    </row>
    <row r="201" spans="11:12" ht="12.75">
      <c r="K201" s="99"/>
      <c r="L201" s="51"/>
    </row>
    <row r="202" spans="11:12" ht="12.75">
      <c r="K202" s="99"/>
      <c r="L202" s="51"/>
    </row>
    <row r="203" spans="11:12" ht="12.75">
      <c r="K203" s="51"/>
      <c r="L203" s="51"/>
    </row>
    <row r="204" spans="11:12" ht="12.75">
      <c r="K204" s="51"/>
      <c r="L204" s="51"/>
    </row>
  </sheetData>
  <sheetProtection sheet="1" objects="1" scenarios="1" selectLockedCells="1"/>
  <mergeCells count="2">
    <mergeCell ref="K196:L196"/>
    <mergeCell ref="E51:H51"/>
  </mergeCells>
  <dataValidations count="4">
    <dataValidation type="whole" allowBlank="1" showInputMessage="1" showErrorMessage="1" sqref="H29">
      <formula1>0</formula1>
      <formula2>10</formula2>
    </dataValidation>
    <dataValidation type="whole" allowBlank="1" showInputMessage="1" showErrorMessage="1" errorTitle="N° Adulti" error="Immettere un numero intero compreso tra 0 e 10" sqref="H28">
      <formula1>0</formula1>
      <formula2>10</formula2>
    </dataValidation>
    <dataValidation type="decimal" allowBlank="1" showErrorMessage="1" promptTitle="Misura di superficie" prompt="Inserire un valore compreso tra 0 e 100" errorTitle="Misura di superficie" error="Inserire un valore compreso tra 0 e 100" sqref="F34:F46">
      <formula1>0</formula1>
      <formula2>100</formula2>
    </dataValidation>
    <dataValidation type="decimal" allowBlank="1" showErrorMessage="1" promptTitle="Altezza degli ambienti" prompt="Inserire un valore tra 0 e 5" errorTitle="Altezza degli ambienti" error="Inserire un valore compreso tra 0 e 5" sqref="G34:G46">
      <formula1>0</formula1>
      <formula2>5</formula2>
    </dataValidation>
  </dataValidations>
  <printOptions/>
  <pageMargins left="0.57" right="0.44" top="1" bottom="1" header="0.5" footer="0.5"/>
  <pageSetup horizontalDpi="600" verticalDpi="600" orientation="portrait" paperSize="9" scale="99" r:id="rId4"/>
  <rowBreaks count="1" manualBreakCount="1">
    <brk id="57" min="1" max="10" man="1"/>
  </rowBreaks>
  <drawing r:id="rId3"/>
  <legacyDrawing r:id="rId2"/>
</worksheet>
</file>

<file path=xl/worksheets/sheet2.xml><?xml version="1.0" encoding="utf-8"?>
<worksheet xmlns="http://schemas.openxmlformats.org/spreadsheetml/2006/main" xmlns:r="http://schemas.openxmlformats.org/officeDocument/2006/relationships">
  <dimension ref="B2:K56"/>
  <sheetViews>
    <sheetView showGridLines="0" zoomScaleSheetLayoutView="75" workbookViewId="0" topLeftCell="A1">
      <selection activeCell="F61" sqref="F61"/>
    </sheetView>
  </sheetViews>
  <sheetFormatPr defaultColWidth="9.140625" defaultRowHeight="12.75"/>
  <cols>
    <col min="1" max="16384" width="9.140625" style="5" customWidth="1"/>
  </cols>
  <sheetData>
    <row r="2" spans="2:11" ht="12.75">
      <c r="B2" s="127"/>
      <c r="C2" s="128"/>
      <c r="D2" s="128"/>
      <c r="E2" s="128"/>
      <c r="F2" s="128"/>
      <c r="G2" s="128"/>
      <c r="H2" s="128"/>
      <c r="I2" s="128"/>
      <c r="J2" s="128"/>
      <c r="K2" s="129"/>
    </row>
    <row r="3" spans="2:11" ht="12.75">
      <c r="B3" s="130"/>
      <c r="C3" s="1"/>
      <c r="D3" s="1"/>
      <c r="E3" s="1"/>
      <c r="F3" s="1"/>
      <c r="G3" s="1"/>
      <c r="H3" s="1"/>
      <c r="I3" s="1"/>
      <c r="J3" s="1"/>
      <c r="K3" s="131"/>
    </row>
    <row r="4" spans="2:11" ht="12.75">
      <c r="B4" s="130"/>
      <c r="C4" s="1"/>
      <c r="D4" s="1"/>
      <c r="E4" s="1"/>
      <c r="F4" s="1"/>
      <c r="G4" s="1"/>
      <c r="H4" s="1"/>
      <c r="I4" s="1"/>
      <c r="J4" s="1"/>
      <c r="K4" s="131"/>
    </row>
    <row r="5" spans="2:11" ht="12.75">
      <c r="B5" s="130"/>
      <c r="C5" s="1"/>
      <c r="D5" s="1"/>
      <c r="E5" s="1"/>
      <c r="F5" s="1"/>
      <c r="G5" s="1"/>
      <c r="H5" s="1"/>
      <c r="I5" s="1"/>
      <c r="J5" s="1"/>
      <c r="K5" s="131"/>
    </row>
    <row r="6" spans="2:11" ht="12.75">
      <c r="B6" s="130"/>
      <c r="C6" s="1"/>
      <c r="D6" s="1"/>
      <c r="E6" s="1"/>
      <c r="F6" s="1"/>
      <c r="G6" s="1"/>
      <c r="H6" s="1"/>
      <c r="I6" s="1"/>
      <c r="J6" s="1"/>
      <c r="K6" s="131"/>
    </row>
    <row r="7" spans="2:11" ht="12.75">
      <c r="B7" s="130"/>
      <c r="C7" s="1"/>
      <c r="D7" s="1"/>
      <c r="E7" s="1"/>
      <c r="F7" s="1"/>
      <c r="G7" s="1"/>
      <c r="H7" s="1"/>
      <c r="I7" s="1"/>
      <c r="J7" s="1"/>
      <c r="K7" s="131"/>
    </row>
    <row r="8" spans="2:11" ht="12.75">
      <c r="B8" s="130"/>
      <c r="C8" s="1"/>
      <c r="D8" s="1"/>
      <c r="E8" s="1"/>
      <c r="F8" s="1"/>
      <c r="G8" s="1"/>
      <c r="H8" s="1"/>
      <c r="I8" s="1"/>
      <c r="J8" s="1"/>
      <c r="K8" s="131"/>
    </row>
    <row r="9" spans="2:11" ht="12.75">
      <c r="B9" s="130"/>
      <c r="C9" s="1"/>
      <c r="D9" s="1"/>
      <c r="E9" s="1"/>
      <c r="F9" s="1"/>
      <c r="G9" s="1"/>
      <c r="H9" s="1"/>
      <c r="I9" s="1"/>
      <c r="J9" s="1"/>
      <c r="K9" s="131"/>
    </row>
    <row r="10" spans="2:11" ht="12.75">
      <c r="B10" s="130"/>
      <c r="C10" s="1"/>
      <c r="D10" s="1"/>
      <c r="E10" s="1"/>
      <c r="F10" s="1"/>
      <c r="G10" s="1"/>
      <c r="H10" s="1"/>
      <c r="I10" s="1"/>
      <c r="J10" s="1"/>
      <c r="K10" s="131"/>
    </row>
    <row r="11" spans="2:11" ht="12.75">
      <c r="B11" s="130"/>
      <c r="C11" s="1"/>
      <c r="D11" s="1"/>
      <c r="E11" s="1"/>
      <c r="F11" s="1"/>
      <c r="G11" s="1"/>
      <c r="H11" s="1"/>
      <c r="I11" s="1"/>
      <c r="J11" s="1"/>
      <c r="K11" s="131"/>
    </row>
    <row r="12" spans="2:11" ht="12.75">
      <c r="B12" s="130"/>
      <c r="C12" s="1"/>
      <c r="D12" s="1"/>
      <c r="E12" s="1"/>
      <c r="F12" s="1"/>
      <c r="G12" s="1"/>
      <c r="H12" s="1"/>
      <c r="I12" s="1"/>
      <c r="J12" s="1"/>
      <c r="K12" s="131"/>
    </row>
    <row r="13" spans="2:11" ht="12.75">
      <c r="B13" s="130"/>
      <c r="C13" s="1"/>
      <c r="D13" s="1"/>
      <c r="E13" s="1"/>
      <c r="F13" s="1"/>
      <c r="G13" s="1"/>
      <c r="H13" s="1"/>
      <c r="I13" s="1"/>
      <c r="J13" s="1"/>
      <c r="K13" s="131"/>
    </row>
    <row r="14" spans="2:11" ht="12.75">
      <c r="B14" s="130"/>
      <c r="C14" s="1"/>
      <c r="D14" s="1"/>
      <c r="E14" s="1"/>
      <c r="F14" s="1"/>
      <c r="G14" s="1"/>
      <c r="H14" s="1"/>
      <c r="I14" s="1"/>
      <c r="J14" s="1"/>
      <c r="K14" s="131"/>
    </row>
    <row r="15" spans="2:11" ht="12.75">
      <c r="B15" s="130"/>
      <c r="C15" s="1"/>
      <c r="D15" s="1"/>
      <c r="E15" s="1"/>
      <c r="F15" s="1"/>
      <c r="G15" s="1"/>
      <c r="H15" s="1"/>
      <c r="I15" s="1"/>
      <c r="J15" s="1"/>
      <c r="K15" s="131"/>
    </row>
    <row r="16" spans="2:11" ht="12.75">
      <c r="B16" s="130"/>
      <c r="C16" s="1"/>
      <c r="D16" s="1"/>
      <c r="E16" s="1"/>
      <c r="F16" s="1"/>
      <c r="G16" s="1"/>
      <c r="H16" s="1"/>
      <c r="I16" s="1"/>
      <c r="J16" s="1"/>
      <c r="K16" s="131"/>
    </row>
    <row r="17" spans="2:11" ht="12.75">
      <c r="B17" s="130"/>
      <c r="C17" s="1"/>
      <c r="D17" s="1"/>
      <c r="E17" s="1"/>
      <c r="F17" s="1"/>
      <c r="G17" s="1"/>
      <c r="H17" s="1"/>
      <c r="I17" s="1"/>
      <c r="J17" s="1"/>
      <c r="K17" s="131"/>
    </row>
    <row r="18" spans="2:11" ht="12.75">
      <c r="B18" s="130"/>
      <c r="C18" s="1"/>
      <c r="D18" s="1"/>
      <c r="E18" s="1"/>
      <c r="F18" s="1"/>
      <c r="G18" s="1"/>
      <c r="H18" s="1"/>
      <c r="I18" s="1"/>
      <c r="J18" s="1"/>
      <c r="K18" s="131"/>
    </row>
    <row r="19" spans="2:11" ht="12.75">
      <c r="B19" s="130"/>
      <c r="C19" s="1"/>
      <c r="D19" s="1"/>
      <c r="E19" s="1"/>
      <c r="F19" s="1"/>
      <c r="G19" s="1"/>
      <c r="H19" s="1"/>
      <c r="I19" s="1"/>
      <c r="J19" s="1"/>
      <c r="K19" s="131"/>
    </row>
    <row r="20" spans="2:11" ht="12.75">
      <c r="B20" s="130"/>
      <c r="C20" s="1"/>
      <c r="D20" s="1"/>
      <c r="E20" s="1"/>
      <c r="F20" s="1"/>
      <c r="G20" s="1"/>
      <c r="H20" s="1"/>
      <c r="I20" s="1"/>
      <c r="J20" s="1"/>
      <c r="K20" s="131"/>
    </row>
    <row r="21" spans="2:11" ht="12.75">
      <c r="B21" s="130"/>
      <c r="C21" s="1"/>
      <c r="D21" s="1"/>
      <c r="E21" s="1"/>
      <c r="F21" s="1"/>
      <c r="G21" s="1"/>
      <c r="H21" s="1"/>
      <c r="I21" s="1"/>
      <c r="J21" s="1"/>
      <c r="K21" s="131"/>
    </row>
    <row r="22" spans="2:11" ht="12.75">
      <c r="B22" s="130"/>
      <c r="C22" s="1"/>
      <c r="D22" s="1"/>
      <c r="E22" s="1"/>
      <c r="F22" s="1"/>
      <c r="G22" s="1"/>
      <c r="H22" s="1"/>
      <c r="I22" s="1"/>
      <c r="J22" s="1"/>
      <c r="K22" s="131"/>
    </row>
    <row r="23" spans="2:11" ht="12.75">
      <c r="B23" s="130"/>
      <c r="C23" s="1"/>
      <c r="D23" s="1"/>
      <c r="E23" s="1"/>
      <c r="F23" s="1"/>
      <c r="G23" s="1"/>
      <c r="H23" s="1"/>
      <c r="I23" s="1"/>
      <c r="J23" s="1"/>
      <c r="K23" s="131"/>
    </row>
    <row r="24" spans="2:11" ht="12.75">
      <c r="B24" s="130"/>
      <c r="C24" s="1"/>
      <c r="D24" s="1"/>
      <c r="E24" s="1"/>
      <c r="F24" s="1"/>
      <c r="G24" s="1"/>
      <c r="H24" s="1"/>
      <c r="I24" s="1"/>
      <c r="J24" s="1"/>
      <c r="K24" s="131"/>
    </row>
    <row r="25" spans="2:11" ht="12.75">
      <c r="B25" s="130"/>
      <c r="C25" s="1"/>
      <c r="D25" s="1"/>
      <c r="E25" s="1"/>
      <c r="F25" s="1"/>
      <c r="G25" s="1"/>
      <c r="H25" s="1"/>
      <c r="I25" s="1"/>
      <c r="J25" s="1"/>
      <c r="K25" s="131"/>
    </row>
    <row r="26" spans="2:11" ht="12.75">
      <c r="B26" s="130"/>
      <c r="C26" s="1"/>
      <c r="D26" s="1"/>
      <c r="E26" s="1"/>
      <c r="F26" s="1"/>
      <c r="G26" s="1"/>
      <c r="H26" s="1"/>
      <c r="I26" s="1"/>
      <c r="J26" s="1"/>
      <c r="K26" s="131"/>
    </row>
    <row r="27" spans="2:11" ht="12.75">
      <c r="B27" s="130"/>
      <c r="C27" s="1"/>
      <c r="D27" s="1"/>
      <c r="E27" s="1"/>
      <c r="F27" s="1"/>
      <c r="G27" s="1"/>
      <c r="H27" s="1"/>
      <c r="I27" s="1"/>
      <c r="J27" s="1"/>
      <c r="K27" s="131"/>
    </row>
    <row r="28" spans="2:11" ht="12.75">
      <c r="B28" s="130"/>
      <c r="C28" s="1"/>
      <c r="D28" s="1"/>
      <c r="E28" s="1"/>
      <c r="F28" s="1"/>
      <c r="G28" s="1"/>
      <c r="H28" s="1"/>
      <c r="I28" s="1"/>
      <c r="J28" s="1"/>
      <c r="K28" s="131"/>
    </row>
    <row r="29" spans="2:11" ht="12.75">
      <c r="B29" s="130"/>
      <c r="C29" s="1"/>
      <c r="D29" s="1"/>
      <c r="E29" s="1"/>
      <c r="F29" s="1"/>
      <c r="G29" s="1"/>
      <c r="H29" s="1"/>
      <c r="I29" s="1"/>
      <c r="J29" s="1"/>
      <c r="K29" s="131"/>
    </row>
    <row r="30" spans="2:11" ht="12.75">
      <c r="B30" s="130"/>
      <c r="C30" s="1"/>
      <c r="D30" s="1"/>
      <c r="E30" s="1"/>
      <c r="F30" s="1"/>
      <c r="G30" s="1"/>
      <c r="H30" s="1"/>
      <c r="I30" s="1"/>
      <c r="J30" s="1"/>
      <c r="K30" s="131"/>
    </row>
    <row r="31" spans="2:11" ht="12.75">
      <c r="B31" s="130"/>
      <c r="C31" s="1"/>
      <c r="D31" s="1"/>
      <c r="E31" s="1"/>
      <c r="F31" s="1"/>
      <c r="G31" s="1"/>
      <c r="H31" s="1"/>
      <c r="I31" s="1"/>
      <c r="J31" s="1"/>
      <c r="K31" s="131"/>
    </row>
    <row r="32" spans="2:11" ht="12.75">
      <c r="B32" s="130"/>
      <c r="C32" s="1"/>
      <c r="D32" s="1"/>
      <c r="E32" s="1"/>
      <c r="F32" s="1"/>
      <c r="G32" s="1"/>
      <c r="H32" s="1"/>
      <c r="I32" s="1"/>
      <c r="J32" s="1"/>
      <c r="K32" s="131"/>
    </row>
    <row r="33" spans="2:11" ht="12.75">
      <c r="B33" s="130"/>
      <c r="C33" s="1"/>
      <c r="D33" s="1"/>
      <c r="E33" s="1"/>
      <c r="F33" s="1"/>
      <c r="G33" s="1"/>
      <c r="H33" s="1"/>
      <c r="I33" s="1"/>
      <c r="J33" s="1"/>
      <c r="K33" s="131"/>
    </row>
    <row r="34" spans="2:11" ht="12.75">
      <c r="B34" s="130"/>
      <c r="C34" s="1"/>
      <c r="D34" s="1"/>
      <c r="E34" s="1"/>
      <c r="F34" s="1"/>
      <c r="G34" s="1"/>
      <c r="H34" s="1"/>
      <c r="I34" s="1"/>
      <c r="J34" s="1"/>
      <c r="K34" s="131"/>
    </row>
    <row r="35" spans="2:11" ht="12.75">
      <c r="B35" s="130"/>
      <c r="C35" s="1"/>
      <c r="D35" s="1"/>
      <c r="E35" s="1"/>
      <c r="F35" s="1"/>
      <c r="G35" s="1"/>
      <c r="H35" s="1"/>
      <c r="I35" s="1"/>
      <c r="J35" s="1"/>
      <c r="K35" s="131"/>
    </row>
    <row r="36" spans="2:11" ht="12.75">
      <c r="B36" s="130"/>
      <c r="C36" s="1"/>
      <c r="D36" s="1"/>
      <c r="E36" s="1"/>
      <c r="F36" s="1"/>
      <c r="G36" s="1"/>
      <c r="H36" s="1"/>
      <c r="I36" s="1"/>
      <c r="J36" s="1"/>
      <c r="K36" s="131"/>
    </row>
    <row r="37" spans="2:11" ht="12.75">
      <c r="B37" s="130"/>
      <c r="C37" s="1"/>
      <c r="D37" s="1"/>
      <c r="E37" s="1"/>
      <c r="F37" s="1"/>
      <c r="G37" s="1"/>
      <c r="H37" s="1"/>
      <c r="I37" s="1"/>
      <c r="J37" s="1"/>
      <c r="K37" s="131"/>
    </row>
    <row r="38" spans="2:11" ht="12.75">
      <c r="B38" s="130"/>
      <c r="C38" s="1"/>
      <c r="D38" s="1"/>
      <c r="E38" s="1"/>
      <c r="F38" s="1"/>
      <c r="G38" s="1"/>
      <c r="H38" s="1"/>
      <c r="I38" s="1"/>
      <c r="J38" s="1"/>
      <c r="K38" s="131"/>
    </row>
    <row r="39" spans="2:11" ht="12.75">
      <c r="B39" s="130"/>
      <c r="C39" s="1"/>
      <c r="D39" s="1"/>
      <c r="E39" s="1"/>
      <c r="F39" s="1"/>
      <c r="G39" s="1"/>
      <c r="H39" s="1"/>
      <c r="I39" s="1"/>
      <c r="J39" s="1"/>
      <c r="K39" s="131"/>
    </row>
    <row r="40" spans="2:11" ht="12.75">
      <c r="B40" s="130"/>
      <c r="C40" s="1"/>
      <c r="D40" s="1"/>
      <c r="E40" s="1"/>
      <c r="F40" s="1"/>
      <c r="G40" s="1"/>
      <c r="H40" s="1"/>
      <c r="I40" s="1"/>
      <c r="J40" s="1"/>
      <c r="K40" s="131"/>
    </row>
    <row r="41" spans="2:11" ht="12.75">
      <c r="B41" s="130"/>
      <c r="C41" s="1"/>
      <c r="D41" s="1"/>
      <c r="E41" s="1"/>
      <c r="F41" s="1"/>
      <c r="G41" s="1"/>
      <c r="H41" s="1"/>
      <c r="I41" s="1"/>
      <c r="J41" s="1"/>
      <c r="K41" s="131"/>
    </row>
    <row r="42" spans="2:11" ht="12.75">
      <c r="B42" s="130"/>
      <c r="C42" s="1"/>
      <c r="D42" s="1"/>
      <c r="E42" s="1"/>
      <c r="F42" s="1"/>
      <c r="G42" s="1"/>
      <c r="H42" s="1"/>
      <c r="I42" s="1"/>
      <c r="J42" s="1"/>
      <c r="K42" s="131"/>
    </row>
    <row r="43" spans="2:11" ht="12.75">
      <c r="B43" s="130"/>
      <c r="C43" s="1"/>
      <c r="D43" s="1"/>
      <c r="E43" s="1"/>
      <c r="F43" s="1"/>
      <c r="G43" s="1"/>
      <c r="H43" s="1"/>
      <c r="I43" s="1"/>
      <c r="J43" s="1"/>
      <c r="K43" s="131"/>
    </row>
    <row r="44" spans="2:11" ht="12.75">
      <c r="B44" s="130"/>
      <c r="C44" s="1"/>
      <c r="D44" s="1"/>
      <c r="E44" s="1"/>
      <c r="F44" s="1"/>
      <c r="G44" s="1"/>
      <c r="H44" s="1"/>
      <c r="I44" s="1"/>
      <c r="J44" s="1"/>
      <c r="K44" s="131"/>
    </row>
    <row r="45" spans="2:11" ht="12.75">
      <c r="B45" s="130"/>
      <c r="C45" s="1"/>
      <c r="D45" s="1"/>
      <c r="E45" s="1"/>
      <c r="F45" s="1"/>
      <c r="G45" s="1"/>
      <c r="H45" s="1"/>
      <c r="I45" s="1"/>
      <c r="J45" s="1"/>
      <c r="K45" s="131"/>
    </row>
    <row r="46" spans="2:11" ht="12.75">
      <c r="B46" s="130"/>
      <c r="C46" s="1"/>
      <c r="D46" s="1"/>
      <c r="E46" s="1"/>
      <c r="F46" s="1"/>
      <c r="G46" s="1"/>
      <c r="H46" s="1"/>
      <c r="I46" s="1"/>
      <c r="J46" s="1"/>
      <c r="K46" s="131"/>
    </row>
    <row r="47" spans="2:11" ht="12.75">
      <c r="B47" s="130"/>
      <c r="C47" s="1"/>
      <c r="D47" s="1"/>
      <c r="E47" s="1"/>
      <c r="F47" s="1"/>
      <c r="G47" s="1"/>
      <c r="H47" s="1"/>
      <c r="I47" s="1"/>
      <c r="J47" s="1"/>
      <c r="K47" s="131"/>
    </row>
    <row r="48" spans="2:11" ht="12.75">
      <c r="B48" s="130"/>
      <c r="C48" s="1"/>
      <c r="D48" s="1"/>
      <c r="E48" s="1"/>
      <c r="F48" s="1"/>
      <c r="G48" s="1"/>
      <c r="H48" s="1"/>
      <c r="I48" s="1"/>
      <c r="J48" s="1"/>
      <c r="K48" s="131"/>
    </row>
    <row r="49" spans="2:11" ht="12.75">
      <c r="B49" s="130"/>
      <c r="C49" s="1"/>
      <c r="D49" s="1"/>
      <c r="E49" s="1"/>
      <c r="F49" s="1"/>
      <c r="G49" s="1"/>
      <c r="H49" s="1"/>
      <c r="I49" s="1"/>
      <c r="J49" s="1"/>
      <c r="K49" s="131"/>
    </row>
    <row r="50" spans="2:11" ht="12.75">
      <c r="B50" s="130"/>
      <c r="C50" s="1"/>
      <c r="D50" s="1"/>
      <c r="E50" s="1"/>
      <c r="F50" s="1"/>
      <c r="G50" s="1"/>
      <c r="H50" s="1"/>
      <c r="I50" s="1"/>
      <c r="J50" s="1"/>
      <c r="K50" s="131"/>
    </row>
    <row r="51" spans="2:11" ht="12.75">
      <c r="B51" s="130"/>
      <c r="C51" s="1"/>
      <c r="D51" s="1"/>
      <c r="E51" s="1"/>
      <c r="F51" s="1"/>
      <c r="G51" s="1"/>
      <c r="H51" s="1"/>
      <c r="I51" s="1"/>
      <c r="J51" s="1"/>
      <c r="K51" s="131"/>
    </row>
    <row r="52" spans="2:11" ht="12.75">
      <c r="B52" s="130"/>
      <c r="C52" s="1"/>
      <c r="D52" s="1"/>
      <c r="E52" s="1"/>
      <c r="F52" s="1"/>
      <c r="G52" s="1"/>
      <c r="H52" s="1"/>
      <c r="I52" s="1"/>
      <c r="J52" s="1"/>
      <c r="K52" s="131"/>
    </row>
    <row r="53" spans="2:11" ht="12.75">
      <c r="B53" s="130"/>
      <c r="C53" s="1"/>
      <c r="D53" s="1"/>
      <c r="E53" s="1"/>
      <c r="F53" s="1"/>
      <c r="G53" s="1"/>
      <c r="H53" s="1"/>
      <c r="I53" s="1"/>
      <c r="J53" s="1"/>
      <c r="K53" s="131"/>
    </row>
    <row r="54" spans="2:11" ht="12.75">
      <c r="B54" s="130"/>
      <c r="C54" s="1"/>
      <c r="D54" s="1"/>
      <c r="E54" s="1"/>
      <c r="F54" s="1"/>
      <c r="G54" s="1"/>
      <c r="H54" s="1"/>
      <c r="I54" s="1"/>
      <c r="J54" s="1"/>
      <c r="K54" s="131"/>
    </row>
    <row r="55" spans="2:11" ht="12.75">
      <c r="B55" s="130"/>
      <c r="C55" s="1"/>
      <c r="D55" s="1"/>
      <c r="E55" s="1"/>
      <c r="F55" s="1"/>
      <c r="G55" s="1"/>
      <c r="H55" s="1"/>
      <c r="I55" s="1"/>
      <c r="J55" s="1"/>
      <c r="K55" s="131"/>
    </row>
    <row r="56" spans="2:11" ht="12.75">
      <c r="B56" s="132"/>
      <c r="C56" s="133"/>
      <c r="D56" s="133"/>
      <c r="E56" s="133"/>
      <c r="F56" s="133"/>
      <c r="G56" s="133"/>
      <c r="H56" s="133"/>
      <c r="I56" s="133"/>
      <c r="J56" s="133"/>
      <c r="K56" s="134"/>
    </row>
  </sheetData>
  <sheetProtection sheet="1" objects="1" scenarios="1" selectLockedCells="1" selectUnlockedCells="1"/>
  <printOptions/>
  <pageMargins left="0.6" right="0.6" top="1" bottom="1" header="0.5" footer="0.5"/>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 Tipografia del Genio Civile</dc:creator>
  <cp:keywords/>
  <dc:description/>
  <cp:lastModifiedBy>  </cp:lastModifiedBy>
  <cp:lastPrinted>2004-09-14T10:02:37Z</cp:lastPrinted>
  <dcterms:created xsi:type="dcterms:W3CDTF">2000-04-27T21:22:48Z</dcterms:created>
  <dcterms:modified xsi:type="dcterms:W3CDTF">2003-09-28T13:19:34Z</dcterms:modified>
  <cp:category/>
  <cp:version/>
  <cp:contentType/>
  <cp:contentStatus/>
</cp:coreProperties>
</file>